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definedNames>
    <definedName name="_xlnm._FilterDatabase" localSheetId="0" hidden="1">Sheet1!$A$2:$E$355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<sst xmlns="http://schemas.openxmlformats.org/spreadsheetml/2006/main" count="1065" uniqueCount="360">
  <si>
    <t>通过资格初审人员名单</t>
  </si>
  <si>
    <t>序号</t>
  </si>
  <si>
    <t>姓名</t>
  </si>
  <si>
    <t>身份证号码</t>
  </si>
  <si>
    <t>岗位代码</t>
  </si>
  <si>
    <t>岗位名称</t>
  </si>
  <si>
    <t>362425********001X</t>
  </si>
  <si>
    <t>1001</t>
  </si>
  <si>
    <t>药品职业化检查员</t>
  </si>
  <si>
    <t>460200********2088</t>
  </si>
  <si>
    <t>460027********0025</t>
  </si>
  <si>
    <t>460026********3620</t>
  </si>
  <si>
    <t>460027********6640</t>
  </si>
  <si>
    <t>460036********7226</t>
  </si>
  <si>
    <t>460022********0037</t>
  </si>
  <si>
    <t>460028********0029</t>
  </si>
  <si>
    <t>460006********6820</t>
  </si>
  <si>
    <t>460033********5087</t>
  </si>
  <si>
    <t>360721********5245</t>
  </si>
  <si>
    <t>460003********4652</t>
  </si>
  <si>
    <t>460035********1144</t>
  </si>
  <si>
    <t>460033********5088</t>
  </si>
  <si>
    <t>460028********562X</t>
  </si>
  <si>
    <t>510623********0569</t>
  </si>
  <si>
    <t>460004********1465</t>
  </si>
  <si>
    <t>460027********295X</t>
  </si>
  <si>
    <t>460200********0303</t>
  </si>
  <si>
    <t>360782********0222</t>
  </si>
  <si>
    <t>460028********0040</t>
  </si>
  <si>
    <t>460033********3226</t>
  </si>
  <si>
    <t>460035********002X</t>
  </si>
  <si>
    <t>460002********1222</t>
  </si>
  <si>
    <t>460104********094X</t>
  </si>
  <si>
    <t>460033********4506</t>
  </si>
  <si>
    <t>460032********4395</t>
  </si>
  <si>
    <t>372925********476X</t>
  </si>
  <si>
    <t>510902********1274</t>
  </si>
  <si>
    <t>460003********5428</t>
  </si>
  <si>
    <t>510704********2522</t>
  </si>
  <si>
    <t>460004********5246</t>
  </si>
  <si>
    <t>460004********3830</t>
  </si>
  <si>
    <t>460004********3460</t>
  </si>
  <si>
    <t>350425********0010</t>
  </si>
  <si>
    <t>460022********2720</t>
  </si>
  <si>
    <t>460004********086X</t>
  </si>
  <si>
    <t>460007********4964</t>
  </si>
  <si>
    <t>460028********0026</t>
  </si>
  <si>
    <t>460022********3720</t>
  </si>
  <si>
    <t>460007********0013</t>
  </si>
  <si>
    <t>460028********4826</t>
  </si>
  <si>
    <t>460030********212X</t>
  </si>
  <si>
    <t>460103********1834</t>
  </si>
  <si>
    <t>460026********0934</t>
  </si>
  <si>
    <t>460300********0016</t>
  </si>
  <si>
    <t>460004********1621</t>
  </si>
  <si>
    <t>460104********002X</t>
  </si>
  <si>
    <t>460036********2426</t>
  </si>
  <si>
    <t>460025********1220</t>
  </si>
  <si>
    <t>460022********1925</t>
  </si>
  <si>
    <t>460030********0033</t>
  </si>
  <si>
    <t>342123********1271</t>
  </si>
  <si>
    <t>460022********3222</t>
  </si>
  <si>
    <t>460025********2448</t>
  </si>
  <si>
    <t>460004********081X</t>
  </si>
  <si>
    <t>460033********3584</t>
  </si>
  <si>
    <t>211204********0520</t>
  </si>
  <si>
    <t>460022********0025</t>
  </si>
  <si>
    <t>230302********403X</t>
  </si>
  <si>
    <t>230183********2220</t>
  </si>
  <si>
    <t>460002********3227</t>
  </si>
  <si>
    <t>452503********142X</t>
  </si>
  <si>
    <t>460002********3617</t>
  </si>
  <si>
    <t>460200********5517</t>
  </si>
  <si>
    <t>230103********7022</t>
  </si>
  <si>
    <t>460033********4833</t>
  </si>
  <si>
    <t>460031********4828</t>
  </si>
  <si>
    <t>360502********6026</t>
  </si>
  <si>
    <t>460103********1230</t>
  </si>
  <si>
    <t>452226********3386</t>
  </si>
  <si>
    <t>460004********0428</t>
  </si>
  <si>
    <t>460025********0336</t>
  </si>
  <si>
    <t>460035********1320</t>
  </si>
  <si>
    <t>460022********1924</t>
  </si>
  <si>
    <t>460025********2110</t>
  </si>
  <si>
    <t>460002********2828</t>
  </si>
  <si>
    <t>460102********091X</t>
  </si>
  <si>
    <t>460006********3427</t>
  </si>
  <si>
    <t>460007********0024</t>
  </si>
  <si>
    <t>340103********2537</t>
  </si>
  <si>
    <t>232103********1964</t>
  </si>
  <si>
    <t>230722********0412</t>
  </si>
  <si>
    <t>210102********1221</t>
  </si>
  <si>
    <t>410711********0085</t>
  </si>
  <si>
    <t>410124********5024</t>
  </si>
  <si>
    <t>210902********5526</t>
  </si>
  <si>
    <t>460007********0082</t>
  </si>
  <si>
    <t>460104********1826</t>
  </si>
  <si>
    <t>620102********5320</t>
  </si>
  <si>
    <t>441322********5225</t>
  </si>
  <si>
    <t>500228********4542</t>
  </si>
  <si>
    <t>230602********0226</t>
  </si>
  <si>
    <t>410221********8429</t>
  </si>
  <si>
    <t>421081********3005</t>
  </si>
  <si>
    <t>460004********0837</t>
  </si>
  <si>
    <t>460103********0923</t>
  </si>
  <si>
    <t>452224********0028</t>
  </si>
  <si>
    <t>460025********0614</t>
  </si>
  <si>
    <t>210303********1628</t>
  </si>
  <si>
    <t>460022********2124</t>
  </si>
  <si>
    <t>460104********0927</t>
  </si>
  <si>
    <t>460022********0723</t>
  </si>
  <si>
    <t>460028********6440</t>
  </si>
  <si>
    <t>150103********0017</t>
  </si>
  <si>
    <t>460103********1525</t>
  </si>
  <si>
    <t>460102********2725</t>
  </si>
  <si>
    <t>460033********0029</t>
  </si>
  <si>
    <t>460003********2719</t>
  </si>
  <si>
    <t>130529********3415</t>
  </si>
  <si>
    <t>460104********0625</t>
  </si>
  <si>
    <t>450924********700X</t>
  </si>
  <si>
    <t>460002********254X</t>
  </si>
  <si>
    <t>460004********4823</t>
  </si>
  <si>
    <t>460004********5049</t>
  </si>
  <si>
    <t>460106********3424</t>
  </si>
  <si>
    <t>622223********0327</t>
  </si>
  <si>
    <t>460022********4828</t>
  </si>
  <si>
    <t>460003********0413</t>
  </si>
  <si>
    <t>460103********0017</t>
  </si>
  <si>
    <t>460027********5613</t>
  </si>
  <si>
    <t>460027********373X</t>
  </si>
  <si>
    <t>460002********102X</t>
  </si>
  <si>
    <t>460033********4840</t>
  </si>
  <si>
    <t>460031********3610</t>
  </si>
  <si>
    <t>460004********0826</t>
  </si>
  <si>
    <t>460028********7228</t>
  </si>
  <si>
    <t>460004********5104</t>
  </si>
  <si>
    <t>460003********0045</t>
  </si>
  <si>
    <t>460022********4843</t>
  </si>
  <si>
    <t>460003********2657</t>
  </si>
  <si>
    <t>460003********0014</t>
  </si>
  <si>
    <t>460033********3908</t>
  </si>
  <si>
    <t>460004********0877</t>
  </si>
  <si>
    <t>460003********2879</t>
  </si>
  <si>
    <t>460031********6025</t>
  </si>
  <si>
    <t>460200********0017</t>
  </si>
  <si>
    <t>460006********4615</t>
  </si>
  <si>
    <t>460028********6037</t>
  </si>
  <si>
    <t>460002********1220</t>
  </si>
  <si>
    <t>150429********172X</t>
  </si>
  <si>
    <t>460006********1621</t>
  </si>
  <si>
    <t>460005********3718</t>
  </si>
  <si>
    <t>460032********7643</t>
  </si>
  <si>
    <t>460032********0818</t>
  </si>
  <si>
    <t>411328********7173</t>
  </si>
  <si>
    <t>460102********0320</t>
  </si>
  <si>
    <t>460004********2022</t>
  </si>
  <si>
    <t>511325********5443</t>
  </si>
  <si>
    <t>460003********261X</t>
  </si>
  <si>
    <t>460104********0946</t>
  </si>
  <si>
    <t>460007********0042</t>
  </si>
  <si>
    <t>460029********2624</t>
  </si>
  <si>
    <t>460033********4885</t>
  </si>
  <si>
    <t>460103********0045</t>
  </si>
  <si>
    <t>460102********1218</t>
  </si>
  <si>
    <t>460033********4839</t>
  </si>
  <si>
    <t>460021********0211</t>
  </si>
  <si>
    <t>460022********1724</t>
  </si>
  <si>
    <t>450521********6962</t>
  </si>
  <si>
    <t>421023********125X</t>
  </si>
  <si>
    <t>460003********0614</t>
  </si>
  <si>
    <t>460004********4249</t>
  </si>
  <si>
    <t>452424********1104</t>
  </si>
  <si>
    <t>460003********5420</t>
  </si>
  <si>
    <t>460027********0611</t>
  </si>
  <si>
    <t>460003********0448</t>
  </si>
  <si>
    <t>230819********0311</t>
  </si>
  <si>
    <t>452124********2745</t>
  </si>
  <si>
    <t>460004********2249</t>
  </si>
  <si>
    <t>460300********0010</t>
  </si>
  <si>
    <t>460102********0923</t>
  </si>
  <si>
    <t>460006********0628</t>
  </si>
  <si>
    <t>452501********1285</t>
  </si>
  <si>
    <t>460028********4048</t>
  </si>
  <si>
    <t>460003********4623</t>
  </si>
  <si>
    <t>152102********0061</t>
  </si>
  <si>
    <t>220381********4414</t>
  </si>
  <si>
    <t>452524********0019</t>
  </si>
  <si>
    <t>460030********5412</t>
  </si>
  <si>
    <t>460103********1246</t>
  </si>
  <si>
    <t>511621********7921</t>
  </si>
  <si>
    <t>460028********6041</t>
  </si>
  <si>
    <t>460003********2435</t>
  </si>
  <si>
    <t>460102********2424</t>
  </si>
  <si>
    <t>450902********280X</t>
  </si>
  <si>
    <t>460003********4420</t>
  </si>
  <si>
    <t>469023********0023</t>
  </si>
  <si>
    <t>460006********3422</t>
  </si>
  <si>
    <t>460027********203X</t>
  </si>
  <si>
    <t>460025********2121</t>
  </si>
  <si>
    <t>460004********5817</t>
  </si>
  <si>
    <t>460022********3529</t>
  </si>
  <si>
    <t>460002********1824</t>
  </si>
  <si>
    <t>460032********6167</t>
  </si>
  <si>
    <t>410211********0027</t>
  </si>
  <si>
    <t>230523********0822</t>
  </si>
  <si>
    <t>231121********4620</t>
  </si>
  <si>
    <t>460026********0932</t>
  </si>
  <si>
    <t>230102********521X</t>
  </si>
  <si>
    <t>460027********3421</t>
  </si>
  <si>
    <t>460027********6647</t>
  </si>
  <si>
    <t>654221********4021</t>
  </si>
  <si>
    <t>460006********0219</t>
  </si>
  <si>
    <t>469024********6020</t>
  </si>
  <si>
    <t>460028********4416</t>
  </si>
  <si>
    <t>460025********091X</t>
  </si>
  <si>
    <t>460028********5619</t>
  </si>
  <si>
    <t>460004********5223</t>
  </si>
  <si>
    <t>460104********0922</t>
  </si>
  <si>
    <t>460028********0467</t>
  </si>
  <si>
    <t>460004********2643</t>
  </si>
  <si>
    <t>460102********2121</t>
  </si>
  <si>
    <t>460003********0822</t>
  </si>
  <si>
    <t>460025********2123</t>
  </si>
  <si>
    <t>460004********2620</t>
  </si>
  <si>
    <t>460036********7520</t>
  </si>
  <si>
    <t>460107********2740</t>
  </si>
  <si>
    <t>460027********5125</t>
  </si>
  <si>
    <t>460026********5144</t>
  </si>
  <si>
    <t>460102********0929</t>
  </si>
  <si>
    <t>460104********0649</t>
  </si>
  <si>
    <t>460027********4722</t>
  </si>
  <si>
    <t>460104********0923</t>
  </si>
  <si>
    <t>460104********0628</t>
  </si>
  <si>
    <t>460033********3216</t>
  </si>
  <si>
    <t>460006********1639</t>
  </si>
  <si>
    <t>460006********7810</t>
  </si>
  <si>
    <t>460007********7220</t>
  </si>
  <si>
    <t>460007********7250</t>
  </si>
  <si>
    <t>460006********1633</t>
  </si>
  <si>
    <t>460004********1821</t>
  </si>
  <si>
    <t>460006********2323</t>
  </si>
  <si>
    <t>460026********0021</t>
  </si>
  <si>
    <t>460004********4068</t>
  </si>
  <si>
    <t>460104********0968</t>
  </si>
  <si>
    <t>350783********8023</t>
  </si>
  <si>
    <t>460007********5024</t>
  </si>
  <si>
    <t>420104********1631</t>
  </si>
  <si>
    <t>460103********0340</t>
  </si>
  <si>
    <t>460006********3145</t>
  </si>
  <si>
    <t>460028********0028</t>
  </si>
  <si>
    <t>460002********4666</t>
  </si>
  <si>
    <t>422301********5885</t>
  </si>
  <si>
    <t>460004********3847</t>
  </si>
  <si>
    <t>460022********4528</t>
  </si>
  <si>
    <t>460003********4308</t>
  </si>
  <si>
    <t>422123********7315</t>
  </si>
  <si>
    <t>460022********2125</t>
  </si>
  <si>
    <t>460027********6223</t>
  </si>
  <si>
    <t>152122********0943</t>
  </si>
  <si>
    <t>532628********1124</t>
  </si>
  <si>
    <t>460007********0020</t>
  </si>
  <si>
    <t>460022********3024</t>
  </si>
  <si>
    <t>460003********6692</t>
  </si>
  <si>
    <t>460022********4857</t>
  </si>
  <si>
    <t>460006********0641</t>
  </si>
  <si>
    <t>460031********0823</t>
  </si>
  <si>
    <t>460004********3424</t>
  </si>
  <si>
    <t>450881********4123</t>
  </si>
  <si>
    <t>460026********0048</t>
  </si>
  <si>
    <t>460007********2293</t>
  </si>
  <si>
    <t>610424********4992</t>
  </si>
  <si>
    <t>460028********0012</t>
  </si>
  <si>
    <t>460004********0022</t>
  </si>
  <si>
    <t>460022********4149</t>
  </si>
  <si>
    <t>460102********0016</t>
  </si>
  <si>
    <t>460007********0049</t>
  </si>
  <si>
    <t>460006********2741</t>
  </si>
  <si>
    <t>460200********4482</t>
  </si>
  <si>
    <t>441422********3120</t>
  </si>
  <si>
    <t>152822********6692</t>
  </si>
  <si>
    <t>220381********6908</t>
  </si>
  <si>
    <t>342921********4628</t>
  </si>
  <si>
    <t>460033********3234</t>
  </si>
  <si>
    <t>460102********0323</t>
  </si>
  <si>
    <t>522227********0433</t>
  </si>
  <si>
    <t>460005********4517</t>
  </si>
  <si>
    <t>450328********0064</t>
  </si>
  <si>
    <t>411324********1128</t>
  </si>
  <si>
    <t>610302********2521</t>
  </si>
  <si>
    <t>460007********7221</t>
  </si>
  <si>
    <t>460003********4616</t>
  </si>
  <si>
    <t>460003********2231</t>
  </si>
  <si>
    <t>420821********4537</t>
  </si>
  <si>
    <t>422324********722X</t>
  </si>
  <si>
    <t>460026********332X</t>
  </si>
  <si>
    <t>460003********2441</t>
  </si>
  <si>
    <t>460028********0904</t>
  </si>
  <si>
    <t>460027********4724</t>
  </si>
  <si>
    <t>460026********4818</t>
  </si>
  <si>
    <t>460003********682X</t>
  </si>
  <si>
    <t>460028********092X</t>
  </si>
  <si>
    <t>460003********1821</t>
  </si>
  <si>
    <t>460031********0866</t>
  </si>
  <si>
    <t>460102********0924</t>
  </si>
  <si>
    <t>460004********1823</t>
  </si>
  <si>
    <t>460102********0928</t>
  </si>
  <si>
    <t>460033********7474</t>
  </si>
  <si>
    <t>460033********5999</t>
  </si>
  <si>
    <t>460006********0626</t>
  </si>
  <si>
    <t>421182********1375</t>
  </si>
  <si>
    <t>460007********5806</t>
  </si>
  <si>
    <t>460026********002X</t>
  </si>
  <si>
    <t>460004********0636</t>
  </si>
  <si>
    <t>1002</t>
  </si>
  <si>
    <t>医疗器械职业化检查员</t>
  </si>
  <si>
    <t>460300********0618</t>
  </si>
  <si>
    <t>460004********4428</t>
  </si>
  <si>
    <t>460027********0065</t>
  </si>
  <si>
    <t>445381********3120</t>
  </si>
  <si>
    <t>460031********6819</t>
  </si>
  <si>
    <t>230202********0328</t>
  </si>
  <si>
    <t>460005********3013</t>
  </si>
  <si>
    <t>140429********3213</t>
  </si>
  <si>
    <t>460104********0925</t>
  </si>
  <si>
    <t>460200********0531</t>
  </si>
  <si>
    <t>460006********0418</t>
  </si>
  <si>
    <t>460035********0726</t>
  </si>
  <si>
    <t>460004********5019</t>
  </si>
  <si>
    <t>460003********3044</t>
  </si>
  <si>
    <t>460006********8115</t>
  </si>
  <si>
    <t>460104********062X</t>
  </si>
  <si>
    <t>460025********278X</t>
  </si>
  <si>
    <t>460004********0818</t>
  </si>
  <si>
    <t>460104********0621</t>
  </si>
  <si>
    <t>460031********6830</t>
  </si>
  <si>
    <t>460033********3231</t>
  </si>
  <si>
    <t>460028********2841</t>
  </si>
  <si>
    <t>410222********2512</t>
  </si>
  <si>
    <t>460001********0780</t>
  </si>
  <si>
    <t>460002********5226</t>
  </si>
  <si>
    <t>1003</t>
  </si>
  <si>
    <t>化妆品职业化检查员</t>
  </si>
  <si>
    <t>460033********3210</t>
  </si>
  <si>
    <t>460004********0824</t>
  </si>
  <si>
    <t>460027********0026</t>
  </si>
  <si>
    <t>460103********1247</t>
  </si>
  <si>
    <t>412326********6061</t>
  </si>
  <si>
    <t>460006********2925</t>
  </si>
  <si>
    <t>460103********0917</t>
  </si>
  <si>
    <t>460004********0016</t>
  </si>
  <si>
    <t>460027********4122</t>
  </si>
  <si>
    <t>460003********0210</t>
  </si>
  <si>
    <t>460007********5414</t>
  </si>
  <si>
    <t>460004********4023</t>
  </si>
  <si>
    <t>460004********4067</t>
  </si>
  <si>
    <t>460030********0343</t>
  </si>
  <si>
    <t>460022********561X</t>
  </si>
  <si>
    <t>460102********0646</t>
  </si>
  <si>
    <t>460003********6819</t>
  </si>
  <si>
    <t>460102********1521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</si>
</sst>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5"/>
  <sheetViews>
    <sheetView tabSelected="1" topLeftCell="A277" workbookViewId="0">
      <selection activeCell="G363" sqref="G363"/>
    </sheetView>
  </sheetViews>
  <sheetFormatPr defaultColWidth="9" defaultRowHeight="13.5" outlineLevelCol="4"/>
  <cols>
    <col min="1" max="1" width="8.875" style="3" customWidth="1"/>
    <col min="2" max="2" width="12.875" style="4" customWidth="1"/>
    <col min="3" max="3" width="22" style="5" customWidth="1"/>
    <col min="4" max="4" width="13.5" style="4" customWidth="1"/>
    <col min="5" max="5" width="27.125" style="3" customWidth="1"/>
  </cols>
  <sheetData>
    <row r="1" ht="40" customHeight="1" spans="1:5">
      <c r="A1" s="6" t="s">
        <v>0</v>
      </c>
      <c r="B1" s="7"/>
      <c r="C1" s="7"/>
      <c r="D1" s="7"/>
      <c r="E1" s="7"/>
    </row>
    <row r="2" s="1" customFormat="1" ht="31" customHeight="1" spans="1:5">
      <c r="A2" s="8" t="s">
        <v>1</v>
      </c>
      <c r="B2" s="9" t="s">
        <v>2</v>
      </c>
      <c r="C2" s="10" t="s">
        <v>3</v>
      </c>
      <c r="D2" s="8" t="s">
        <v>4</v>
      </c>
      <c r="E2" s="11" t="s">
        <v>5</v>
      </c>
    </row>
    <row r="3" s="2" customFormat="1" ht="29" customHeight="1" spans="1:5">
      <c r="A3" s="12">
        <v>1</v>
      </c>
      <c r="B3" s="13" t="str">
        <f>"艾涛"</f>
        <v>艾涛</v>
      </c>
      <c r="C3" s="14" t="s">
        <v>6</v>
      </c>
      <c r="D3" s="15" t="s">
        <v>7</v>
      </c>
      <c r="E3" s="16" t="s">
        <v>8</v>
      </c>
    </row>
    <row r="4" s="2" customFormat="1" ht="29" customHeight="1" spans="1:5">
      <c r="A4" s="12">
        <v>2</v>
      </c>
      <c r="B4" s="13" t="str">
        <f>"毕春英"</f>
        <v>毕春英</v>
      </c>
      <c r="C4" s="14" t="s">
        <v>9</v>
      </c>
      <c r="D4" s="15" t="s">
        <v>7</v>
      </c>
      <c r="E4" s="16" t="s">
        <v>8</v>
      </c>
    </row>
    <row r="5" s="2" customFormat="1" ht="29" customHeight="1" spans="1:5">
      <c r="A5" s="12">
        <v>3</v>
      </c>
      <c r="B5" s="13" t="str">
        <f>"蔡丹"</f>
        <v>蔡丹</v>
      </c>
      <c r="C5" s="14" t="s">
        <v>10</v>
      </c>
      <c r="D5" s="15" t="s">
        <v>7</v>
      </c>
      <c r="E5" s="16" t="s">
        <v>8</v>
      </c>
    </row>
    <row r="6" s="2" customFormat="1" ht="29" customHeight="1" spans="1:5">
      <c r="A6" s="12">
        <v>4</v>
      </c>
      <c r="B6" s="13" t="str">
        <f>"蔡丹娇"</f>
        <v>蔡丹娇</v>
      </c>
      <c r="C6" s="14" t="s">
        <v>11</v>
      </c>
      <c r="D6" s="15" t="s">
        <v>7</v>
      </c>
      <c r="E6" s="16" t="s">
        <v>8</v>
      </c>
    </row>
    <row r="7" s="2" customFormat="1" ht="29" customHeight="1" spans="1:5">
      <c r="A7" s="12">
        <v>5</v>
      </c>
      <c r="B7" s="13" t="str">
        <f>"蔡惠儒"</f>
        <v>蔡惠儒</v>
      </c>
      <c r="C7" s="14" t="s">
        <v>12</v>
      </c>
      <c r="D7" s="15" t="s">
        <v>7</v>
      </c>
      <c r="E7" s="16" t="s">
        <v>8</v>
      </c>
    </row>
    <row r="8" s="2" customFormat="1" ht="29" customHeight="1" spans="1:5">
      <c r="A8" s="12">
        <v>6</v>
      </c>
      <c r="B8" s="13" t="str">
        <f>"曾卿"</f>
        <v>曾卿</v>
      </c>
      <c r="C8" s="14" t="s">
        <v>13</v>
      </c>
      <c r="D8" s="15" t="s">
        <v>7</v>
      </c>
      <c r="E8" s="16" t="s">
        <v>8</v>
      </c>
    </row>
    <row r="9" s="2" customFormat="1" ht="29" customHeight="1" spans="1:5">
      <c r="A9" s="12">
        <v>7</v>
      </c>
      <c r="B9" s="13" t="str">
        <f>"曾宪伟"</f>
        <v>曾宪伟</v>
      </c>
      <c r="C9" s="14" t="s">
        <v>14</v>
      </c>
      <c r="D9" s="15" t="s">
        <v>7</v>
      </c>
      <c r="E9" s="16" t="s">
        <v>8</v>
      </c>
    </row>
    <row r="10" s="2" customFormat="1" ht="29" customHeight="1" spans="1:5">
      <c r="A10" s="12">
        <v>8</v>
      </c>
      <c r="B10" s="13" t="str">
        <f>"陈彩鸾"</f>
        <v>陈彩鸾</v>
      </c>
      <c r="C10" s="14" t="s">
        <v>15</v>
      </c>
      <c r="D10" s="15" t="s">
        <v>7</v>
      </c>
      <c r="E10" s="16" t="s">
        <v>8</v>
      </c>
    </row>
    <row r="11" s="2" customFormat="1" ht="29" customHeight="1" spans="1:5">
      <c r="A11" s="12">
        <v>9</v>
      </c>
      <c r="B11" s="13" t="str">
        <f>"陈晨"</f>
        <v>陈晨</v>
      </c>
      <c r="C11" s="14" t="s">
        <v>16</v>
      </c>
      <c r="D11" s="15" t="s">
        <v>7</v>
      </c>
      <c r="E11" s="16" t="s">
        <v>8</v>
      </c>
    </row>
    <row r="12" s="2" customFormat="1" ht="29" customHeight="1" spans="1:5">
      <c r="A12" s="12">
        <v>10</v>
      </c>
      <c r="B12" s="13" t="str">
        <f>"陈丹"</f>
        <v>陈丹</v>
      </c>
      <c r="C12" s="14" t="s">
        <v>17</v>
      </c>
      <c r="D12" s="15" t="s">
        <v>7</v>
      </c>
      <c r="E12" s="16" t="s">
        <v>8</v>
      </c>
    </row>
    <row r="13" s="2" customFormat="1" ht="29" customHeight="1" spans="1:5">
      <c r="A13" s="12">
        <v>11</v>
      </c>
      <c r="B13" s="13" t="str">
        <f>"陈冬梅"</f>
        <v>陈冬梅</v>
      </c>
      <c r="C13" s="14" t="s">
        <v>18</v>
      </c>
      <c r="D13" s="15" t="s">
        <v>7</v>
      </c>
      <c r="E13" s="16" t="s">
        <v>8</v>
      </c>
    </row>
    <row r="14" s="2" customFormat="1" ht="29" customHeight="1" spans="1:5">
      <c r="A14" s="12">
        <v>12</v>
      </c>
      <c r="B14" s="13" t="str">
        <f>"陈独腾"</f>
        <v>陈独腾</v>
      </c>
      <c r="C14" s="14" t="s">
        <v>19</v>
      </c>
      <c r="D14" s="15" t="s">
        <v>7</v>
      </c>
      <c r="E14" s="16" t="s">
        <v>8</v>
      </c>
    </row>
    <row r="15" s="2" customFormat="1" ht="29" customHeight="1" spans="1:5">
      <c r="A15" s="12">
        <v>13</v>
      </c>
      <c r="B15" s="13" t="str">
        <f>"陈桂林"</f>
        <v>陈桂林</v>
      </c>
      <c r="C15" s="14" t="s">
        <v>20</v>
      </c>
      <c r="D15" s="15" t="s">
        <v>7</v>
      </c>
      <c r="E15" s="16" t="s">
        <v>8</v>
      </c>
    </row>
    <row r="16" s="2" customFormat="1" ht="29" customHeight="1" spans="1:5">
      <c r="A16" s="12">
        <v>14</v>
      </c>
      <c r="B16" s="13" t="str">
        <f>"陈虹"</f>
        <v>陈虹</v>
      </c>
      <c r="C16" s="14" t="s">
        <v>21</v>
      </c>
      <c r="D16" s="15" t="s">
        <v>7</v>
      </c>
      <c r="E16" s="16" t="s">
        <v>8</v>
      </c>
    </row>
    <row r="17" s="2" customFormat="1" ht="29" customHeight="1" spans="1:5">
      <c r="A17" s="12">
        <v>15</v>
      </c>
      <c r="B17" s="13" t="str">
        <f>"陈金敏"</f>
        <v>陈金敏</v>
      </c>
      <c r="C17" s="14" t="s">
        <v>22</v>
      </c>
      <c r="D17" s="15" t="s">
        <v>7</v>
      </c>
      <c r="E17" s="16" t="s">
        <v>8</v>
      </c>
    </row>
    <row r="18" s="2" customFormat="1" ht="29" customHeight="1" spans="1:5">
      <c r="A18" s="12">
        <v>16</v>
      </c>
      <c r="B18" s="13" t="str">
        <f>"陈苹"</f>
        <v>陈苹</v>
      </c>
      <c r="C18" s="14" t="s">
        <v>23</v>
      </c>
      <c r="D18" s="15" t="s">
        <v>7</v>
      </c>
      <c r="E18" s="16" t="s">
        <v>8</v>
      </c>
    </row>
    <row r="19" s="2" customFormat="1" ht="29" customHeight="1" spans="1:5">
      <c r="A19" s="12">
        <v>17</v>
      </c>
      <c r="B19" s="13" t="str">
        <f>"陈秋菊"</f>
        <v>陈秋菊</v>
      </c>
      <c r="C19" s="14" t="s">
        <v>24</v>
      </c>
      <c r="D19" s="15" t="s">
        <v>7</v>
      </c>
      <c r="E19" s="16" t="s">
        <v>8</v>
      </c>
    </row>
    <row r="20" s="2" customFormat="1" ht="29" customHeight="1" spans="1:5">
      <c r="A20" s="12">
        <v>18</v>
      </c>
      <c r="B20" s="13" t="str">
        <f>"陈荣迅"</f>
        <v>陈荣迅</v>
      </c>
      <c r="C20" s="14" t="s">
        <v>25</v>
      </c>
      <c r="D20" s="15" t="s">
        <v>7</v>
      </c>
      <c r="E20" s="16" t="s">
        <v>8</v>
      </c>
    </row>
    <row r="21" s="2" customFormat="1" ht="29" customHeight="1" spans="1:5">
      <c r="A21" s="12">
        <v>19</v>
      </c>
      <c r="B21" s="13" t="str">
        <f>"陈素红"</f>
        <v>陈素红</v>
      </c>
      <c r="C21" s="14" t="s">
        <v>26</v>
      </c>
      <c r="D21" s="15" t="s">
        <v>7</v>
      </c>
      <c r="E21" s="16" t="s">
        <v>8</v>
      </c>
    </row>
    <row r="22" s="2" customFormat="1" ht="29" customHeight="1" spans="1:5">
      <c r="A22" s="12">
        <v>20</v>
      </c>
      <c r="B22" s="13" t="str">
        <f>"陈素华"</f>
        <v>陈素华</v>
      </c>
      <c r="C22" s="14" t="s">
        <v>27</v>
      </c>
      <c r="D22" s="15" t="s">
        <v>7</v>
      </c>
      <c r="E22" s="16" t="s">
        <v>8</v>
      </c>
    </row>
    <row r="23" s="2" customFormat="1" ht="29" customHeight="1" spans="1:5">
      <c r="A23" s="12">
        <v>21</v>
      </c>
      <c r="B23" s="13" t="str">
        <f>"陈婷婷"</f>
        <v>陈婷婷</v>
      </c>
      <c r="C23" s="14" t="s">
        <v>28</v>
      </c>
      <c r="D23" s="15" t="s">
        <v>7</v>
      </c>
      <c r="E23" s="16" t="s">
        <v>8</v>
      </c>
    </row>
    <row r="24" s="2" customFormat="1" ht="29" customHeight="1" spans="1:5">
      <c r="A24" s="12">
        <v>22</v>
      </c>
      <c r="B24" s="13" t="str">
        <f>"陈为萍"</f>
        <v>陈为萍</v>
      </c>
      <c r="C24" s="14" t="s">
        <v>29</v>
      </c>
      <c r="D24" s="15" t="s">
        <v>7</v>
      </c>
      <c r="E24" s="16" t="s">
        <v>8</v>
      </c>
    </row>
    <row r="25" s="2" customFormat="1" ht="29" customHeight="1" spans="1:5">
      <c r="A25" s="12">
        <v>23</v>
      </c>
      <c r="B25" s="13" t="str">
        <f>"陈雅静"</f>
        <v>陈雅静</v>
      </c>
      <c r="C25" s="14" t="s">
        <v>30</v>
      </c>
      <c r="D25" s="15" t="s">
        <v>7</v>
      </c>
      <c r="E25" s="16" t="s">
        <v>8</v>
      </c>
    </row>
    <row r="26" s="2" customFormat="1" ht="29" customHeight="1" spans="1:5">
      <c r="A26" s="12">
        <v>24</v>
      </c>
      <c r="B26" s="13" t="str">
        <f>"陈玉婷"</f>
        <v>陈玉婷</v>
      </c>
      <c r="C26" s="14" t="s">
        <v>31</v>
      </c>
      <c r="D26" s="15" t="s">
        <v>7</v>
      </c>
      <c r="E26" s="16" t="s">
        <v>8</v>
      </c>
    </row>
    <row r="27" s="2" customFormat="1" ht="29" customHeight="1" spans="1:5">
      <c r="A27" s="12">
        <v>25</v>
      </c>
      <c r="B27" s="13" t="str">
        <f>"陈玉珠"</f>
        <v>陈玉珠</v>
      </c>
      <c r="C27" s="14" t="s">
        <v>32</v>
      </c>
      <c r="D27" s="15" t="s">
        <v>7</v>
      </c>
      <c r="E27" s="16" t="s">
        <v>8</v>
      </c>
    </row>
    <row r="28" s="2" customFormat="1" ht="29" customHeight="1" spans="1:5">
      <c r="A28" s="12">
        <v>26</v>
      </c>
      <c r="B28" s="13" t="str">
        <f>"陈芫"</f>
        <v>陈芫</v>
      </c>
      <c r="C28" s="14" t="s">
        <v>33</v>
      </c>
      <c r="D28" s="15" t="s">
        <v>7</v>
      </c>
      <c r="E28" s="16" t="s">
        <v>8</v>
      </c>
    </row>
    <row r="29" s="2" customFormat="1" ht="29" customHeight="1" spans="1:5">
      <c r="A29" s="12">
        <v>27</v>
      </c>
      <c r="B29" s="13" t="str">
        <f>"陈泽红"</f>
        <v>陈泽红</v>
      </c>
      <c r="C29" s="14" t="s">
        <v>33</v>
      </c>
      <c r="D29" s="15" t="s">
        <v>7</v>
      </c>
      <c r="E29" s="16" t="s">
        <v>8</v>
      </c>
    </row>
    <row r="30" s="2" customFormat="1" ht="29" customHeight="1" spans="1:5">
      <c r="A30" s="12">
        <v>28</v>
      </c>
      <c r="B30" s="13" t="str">
        <f>"陈治良"</f>
        <v>陈治良</v>
      </c>
      <c r="C30" s="14" t="s">
        <v>34</v>
      </c>
      <c r="D30" s="15" t="s">
        <v>7</v>
      </c>
      <c r="E30" s="16" t="s">
        <v>8</v>
      </c>
    </row>
    <row r="31" s="2" customFormat="1" ht="29" customHeight="1" spans="1:5">
      <c r="A31" s="12">
        <v>29</v>
      </c>
      <c r="B31" s="13" t="str">
        <f>"崔锦锦"</f>
        <v>崔锦锦</v>
      </c>
      <c r="C31" s="14" t="s">
        <v>35</v>
      </c>
      <c r="D31" s="15" t="s">
        <v>7</v>
      </c>
      <c r="E31" s="16" t="s">
        <v>8</v>
      </c>
    </row>
    <row r="32" s="2" customFormat="1" ht="29" customHeight="1" spans="1:5">
      <c r="A32" s="12">
        <v>30</v>
      </c>
      <c r="B32" s="13" t="str">
        <f>"代光彬"</f>
        <v>代光彬</v>
      </c>
      <c r="C32" s="14" t="s">
        <v>36</v>
      </c>
      <c r="D32" s="15" t="s">
        <v>7</v>
      </c>
      <c r="E32" s="16" t="s">
        <v>8</v>
      </c>
    </row>
    <row r="33" s="2" customFormat="1" ht="29" customHeight="1" spans="1:5">
      <c r="A33" s="12">
        <v>31</v>
      </c>
      <c r="B33" s="13" t="str">
        <f>"戴思慧"</f>
        <v>戴思慧</v>
      </c>
      <c r="C33" s="14" t="s">
        <v>37</v>
      </c>
      <c r="D33" s="15" t="s">
        <v>7</v>
      </c>
      <c r="E33" s="16" t="s">
        <v>8</v>
      </c>
    </row>
    <row r="34" s="2" customFormat="1" ht="29" customHeight="1" spans="1:5">
      <c r="A34" s="12">
        <v>32</v>
      </c>
      <c r="B34" s="13" t="str">
        <f>"邓华"</f>
        <v>邓华</v>
      </c>
      <c r="C34" s="14" t="s">
        <v>38</v>
      </c>
      <c r="D34" s="15" t="s">
        <v>7</v>
      </c>
      <c r="E34" s="16" t="s">
        <v>8</v>
      </c>
    </row>
    <row r="35" s="2" customFormat="1" ht="29" customHeight="1" spans="1:5">
      <c r="A35" s="12">
        <v>33</v>
      </c>
      <c r="B35" s="13" t="str">
        <f>"邓献河"</f>
        <v>邓献河</v>
      </c>
      <c r="C35" s="14" t="s">
        <v>39</v>
      </c>
      <c r="D35" s="15" t="s">
        <v>7</v>
      </c>
      <c r="E35" s="16" t="s">
        <v>8</v>
      </c>
    </row>
    <row r="36" s="2" customFormat="1" ht="29" customHeight="1" spans="1:5">
      <c r="A36" s="12">
        <v>34</v>
      </c>
      <c r="B36" s="13" t="str">
        <f>"邓正堂"</f>
        <v>邓正堂</v>
      </c>
      <c r="C36" s="14" t="s">
        <v>40</v>
      </c>
      <c r="D36" s="15" t="s">
        <v>7</v>
      </c>
      <c r="E36" s="16" t="s">
        <v>8</v>
      </c>
    </row>
    <row r="37" s="2" customFormat="1" ht="29" customHeight="1" spans="1:5">
      <c r="A37" s="12">
        <v>35</v>
      </c>
      <c r="B37" s="13" t="str">
        <f>"杜林真"</f>
        <v>杜林真</v>
      </c>
      <c r="C37" s="14" t="s">
        <v>41</v>
      </c>
      <c r="D37" s="15" t="s">
        <v>7</v>
      </c>
      <c r="E37" s="16" t="s">
        <v>8</v>
      </c>
    </row>
    <row r="38" s="2" customFormat="1" ht="29" customHeight="1" spans="1:5">
      <c r="A38" s="12">
        <v>36</v>
      </c>
      <c r="B38" s="13" t="str">
        <f>"范建冲"</f>
        <v>范建冲</v>
      </c>
      <c r="C38" s="14" t="s">
        <v>42</v>
      </c>
      <c r="D38" s="15" t="s">
        <v>7</v>
      </c>
      <c r="E38" s="16" t="s">
        <v>8</v>
      </c>
    </row>
    <row r="39" s="2" customFormat="1" ht="29" customHeight="1" spans="1:5">
      <c r="A39" s="12">
        <v>37</v>
      </c>
      <c r="B39" s="13" t="str">
        <f>"范笑惠"</f>
        <v>范笑惠</v>
      </c>
      <c r="C39" s="14" t="s">
        <v>43</v>
      </c>
      <c r="D39" s="15" t="s">
        <v>7</v>
      </c>
      <c r="E39" s="16" t="s">
        <v>8</v>
      </c>
    </row>
    <row r="40" s="2" customFormat="1" ht="29" customHeight="1" spans="1:5">
      <c r="A40" s="12">
        <v>38</v>
      </c>
      <c r="B40" s="13" t="str">
        <f>"冯周平"</f>
        <v>冯周平</v>
      </c>
      <c r="C40" s="14" t="s">
        <v>44</v>
      </c>
      <c r="D40" s="15" t="s">
        <v>7</v>
      </c>
      <c r="E40" s="16" t="s">
        <v>8</v>
      </c>
    </row>
    <row r="41" s="2" customFormat="1" ht="29" customHeight="1" spans="1:5">
      <c r="A41" s="12">
        <v>39</v>
      </c>
      <c r="B41" s="13" t="str">
        <f>"符翠"</f>
        <v>符翠</v>
      </c>
      <c r="C41" s="14" t="s">
        <v>45</v>
      </c>
      <c r="D41" s="15" t="s">
        <v>7</v>
      </c>
      <c r="E41" s="16" t="s">
        <v>8</v>
      </c>
    </row>
    <row r="42" s="2" customFormat="1" ht="29" customHeight="1" spans="1:5">
      <c r="A42" s="12">
        <v>40</v>
      </c>
      <c r="B42" s="13" t="str">
        <f>"符丹"</f>
        <v>符丹</v>
      </c>
      <c r="C42" s="14" t="s">
        <v>46</v>
      </c>
      <c r="D42" s="15" t="s">
        <v>7</v>
      </c>
      <c r="E42" s="16" t="s">
        <v>8</v>
      </c>
    </row>
    <row r="43" s="2" customFormat="1" ht="29" customHeight="1" spans="1:5">
      <c r="A43" s="12">
        <v>41</v>
      </c>
      <c r="B43" s="13" t="str">
        <f>"符丹丹"</f>
        <v>符丹丹</v>
      </c>
      <c r="C43" s="14" t="s">
        <v>47</v>
      </c>
      <c r="D43" s="15" t="s">
        <v>7</v>
      </c>
      <c r="E43" s="16" t="s">
        <v>8</v>
      </c>
    </row>
    <row r="44" s="2" customFormat="1" ht="29" customHeight="1" spans="1:5">
      <c r="A44" s="12">
        <v>42</v>
      </c>
      <c r="B44" s="13" t="str">
        <f>"符豪"</f>
        <v>符豪</v>
      </c>
      <c r="C44" s="14" t="s">
        <v>48</v>
      </c>
      <c r="D44" s="15" t="s">
        <v>7</v>
      </c>
      <c r="E44" s="16" t="s">
        <v>8</v>
      </c>
    </row>
    <row r="45" s="2" customFormat="1" ht="29" customHeight="1" spans="1:5">
      <c r="A45" s="12">
        <v>43</v>
      </c>
      <c r="B45" s="13" t="str">
        <f>"符柳燕"</f>
        <v>符柳燕</v>
      </c>
      <c r="C45" s="14" t="s">
        <v>49</v>
      </c>
      <c r="D45" s="15" t="s">
        <v>7</v>
      </c>
      <c r="E45" s="16" t="s">
        <v>8</v>
      </c>
    </row>
    <row r="46" s="2" customFormat="1" ht="29" customHeight="1" spans="1:5">
      <c r="A46" s="12">
        <v>44</v>
      </c>
      <c r="B46" s="13" t="str">
        <f>"符妹闪"</f>
        <v>符妹闪</v>
      </c>
      <c r="C46" s="14" t="s">
        <v>50</v>
      </c>
      <c r="D46" s="15" t="s">
        <v>7</v>
      </c>
      <c r="E46" s="16" t="s">
        <v>8</v>
      </c>
    </row>
    <row r="47" s="2" customFormat="1" ht="29" customHeight="1" spans="1:5">
      <c r="A47" s="12">
        <v>45</v>
      </c>
      <c r="B47" s="13" t="str">
        <f>"符明星"</f>
        <v>符明星</v>
      </c>
      <c r="C47" s="14" t="s">
        <v>51</v>
      </c>
      <c r="D47" s="15" t="s">
        <v>7</v>
      </c>
      <c r="E47" s="16" t="s">
        <v>8</v>
      </c>
    </row>
    <row r="48" s="2" customFormat="1" ht="29" customHeight="1" spans="1:5">
      <c r="A48" s="12">
        <v>46</v>
      </c>
      <c r="B48" s="13" t="str">
        <f>"符廷苇"</f>
        <v>符廷苇</v>
      </c>
      <c r="C48" s="14" t="s">
        <v>52</v>
      </c>
      <c r="D48" s="15" t="s">
        <v>7</v>
      </c>
      <c r="E48" s="16" t="s">
        <v>8</v>
      </c>
    </row>
    <row r="49" s="2" customFormat="1" ht="29" customHeight="1" spans="1:5">
      <c r="A49" s="12">
        <v>47</v>
      </c>
      <c r="B49" s="13" t="str">
        <f>"符桐彪"</f>
        <v>符桐彪</v>
      </c>
      <c r="C49" s="14" t="s">
        <v>53</v>
      </c>
      <c r="D49" s="15" t="s">
        <v>7</v>
      </c>
      <c r="E49" s="16" t="s">
        <v>8</v>
      </c>
    </row>
    <row r="50" s="2" customFormat="1" ht="29" customHeight="1" spans="1:5">
      <c r="A50" s="12">
        <v>48</v>
      </c>
      <c r="B50" s="13" t="str">
        <f>"符小飞"</f>
        <v>符小飞</v>
      </c>
      <c r="C50" s="14" t="s">
        <v>54</v>
      </c>
      <c r="D50" s="15" t="s">
        <v>7</v>
      </c>
      <c r="E50" s="16" t="s">
        <v>8</v>
      </c>
    </row>
    <row r="51" s="2" customFormat="1" ht="29" customHeight="1" spans="1:5">
      <c r="A51" s="12">
        <v>49</v>
      </c>
      <c r="B51" s="13" t="str">
        <f>"符晓慧"</f>
        <v>符晓慧</v>
      </c>
      <c r="C51" s="14" t="s">
        <v>55</v>
      </c>
      <c r="D51" s="15" t="s">
        <v>7</v>
      </c>
      <c r="E51" s="16" t="s">
        <v>8</v>
      </c>
    </row>
    <row r="52" s="2" customFormat="1" ht="29" customHeight="1" spans="1:5">
      <c r="A52" s="12">
        <v>50</v>
      </c>
      <c r="B52" s="13" t="str">
        <f>"符晓毅"</f>
        <v>符晓毅</v>
      </c>
      <c r="C52" s="14" t="s">
        <v>56</v>
      </c>
      <c r="D52" s="15" t="s">
        <v>7</v>
      </c>
      <c r="E52" s="16" t="s">
        <v>8</v>
      </c>
    </row>
    <row r="53" s="2" customFormat="1" ht="29" customHeight="1" spans="1:5">
      <c r="A53" s="12">
        <v>51</v>
      </c>
      <c r="B53" s="13" t="str">
        <f>"符永红"</f>
        <v>符永红</v>
      </c>
      <c r="C53" s="14" t="s">
        <v>57</v>
      </c>
      <c r="D53" s="15" t="s">
        <v>7</v>
      </c>
      <c r="E53" s="16" t="s">
        <v>8</v>
      </c>
    </row>
    <row r="54" s="2" customFormat="1" ht="29" customHeight="1" spans="1:5">
      <c r="A54" s="12">
        <v>52</v>
      </c>
      <c r="B54" s="13" t="str">
        <f>"符云"</f>
        <v>符云</v>
      </c>
      <c r="C54" s="14" t="s">
        <v>58</v>
      </c>
      <c r="D54" s="15" t="s">
        <v>7</v>
      </c>
      <c r="E54" s="16" t="s">
        <v>8</v>
      </c>
    </row>
    <row r="55" s="2" customFormat="1" ht="29" customHeight="1" spans="1:5">
      <c r="A55" s="12">
        <v>53</v>
      </c>
      <c r="B55" s="13" t="str">
        <f>"符政浩"</f>
        <v>符政浩</v>
      </c>
      <c r="C55" s="14" t="s">
        <v>59</v>
      </c>
      <c r="D55" s="15" t="s">
        <v>7</v>
      </c>
      <c r="E55" s="16" t="s">
        <v>8</v>
      </c>
    </row>
    <row r="56" s="2" customFormat="1" ht="29" customHeight="1" spans="1:5">
      <c r="A56" s="12">
        <v>54</v>
      </c>
      <c r="B56" s="13" t="str">
        <f>"付庆功"</f>
        <v>付庆功</v>
      </c>
      <c r="C56" s="14" t="s">
        <v>60</v>
      </c>
      <c r="D56" s="15" t="s">
        <v>7</v>
      </c>
      <c r="E56" s="16" t="s">
        <v>8</v>
      </c>
    </row>
    <row r="57" s="2" customFormat="1" ht="29" customHeight="1" spans="1:5">
      <c r="A57" s="12">
        <v>55</v>
      </c>
      <c r="B57" s="13" t="str">
        <f>"傅雅嫣"</f>
        <v>傅雅嫣</v>
      </c>
      <c r="C57" s="14" t="s">
        <v>61</v>
      </c>
      <c r="D57" s="15" t="s">
        <v>7</v>
      </c>
      <c r="E57" s="16" t="s">
        <v>8</v>
      </c>
    </row>
    <row r="58" s="2" customFormat="1" ht="29" customHeight="1" spans="1:5">
      <c r="A58" s="12">
        <v>56</v>
      </c>
      <c r="B58" s="13" t="str">
        <f>"甘兰娟"</f>
        <v>甘兰娟</v>
      </c>
      <c r="C58" s="14" t="s">
        <v>62</v>
      </c>
      <c r="D58" s="15" t="s">
        <v>7</v>
      </c>
      <c r="E58" s="16" t="s">
        <v>8</v>
      </c>
    </row>
    <row r="59" s="2" customFormat="1" ht="29" customHeight="1" spans="1:5">
      <c r="A59" s="12">
        <v>57</v>
      </c>
      <c r="B59" s="13" t="str">
        <f>"甘运伟"</f>
        <v>甘运伟</v>
      </c>
      <c r="C59" s="14" t="s">
        <v>63</v>
      </c>
      <c r="D59" s="15" t="s">
        <v>7</v>
      </c>
      <c r="E59" s="16" t="s">
        <v>8</v>
      </c>
    </row>
    <row r="60" s="2" customFormat="1" ht="29" customHeight="1" spans="1:5">
      <c r="A60" s="12">
        <v>58</v>
      </c>
      <c r="B60" s="13" t="str">
        <f>"高芳珍"</f>
        <v>高芳珍</v>
      </c>
      <c r="C60" s="14" t="s">
        <v>64</v>
      </c>
      <c r="D60" s="15" t="s">
        <v>7</v>
      </c>
      <c r="E60" s="16" t="s">
        <v>8</v>
      </c>
    </row>
    <row r="61" s="2" customFormat="1" ht="29" customHeight="1" spans="1:5">
      <c r="A61" s="12">
        <v>59</v>
      </c>
      <c r="B61" s="13" t="str">
        <f>"高嘉璐"</f>
        <v>高嘉璐</v>
      </c>
      <c r="C61" s="14" t="s">
        <v>65</v>
      </c>
      <c r="D61" s="15" t="s">
        <v>7</v>
      </c>
      <c r="E61" s="16" t="s">
        <v>8</v>
      </c>
    </row>
    <row r="62" s="2" customFormat="1" ht="29" customHeight="1" spans="1:5">
      <c r="A62" s="12">
        <v>60</v>
      </c>
      <c r="B62" s="13" t="str">
        <f>"高婕"</f>
        <v>高婕</v>
      </c>
      <c r="C62" s="14" t="s">
        <v>66</v>
      </c>
      <c r="D62" s="15" t="s">
        <v>7</v>
      </c>
      <c r="E62" s="16" t="s">
        <v>8</v>
      </c>
    </row>
    <row r="63" s="2" customFormat="1" ht="29" customHeight="1" spans="1:5">
      <c r="A63" s="12">
        <v>61</v>
      </c>
      <c r="B63" s="13" t="str">
        <f>"高文博"</f>
        <v>高文博</v>
      </c>
      <c r="C63" s="14" t="s">
        <v>67</v>
      </c>
      <c r="D63" s="15" t="s">
        <v>7</v>
      </c>
      <c r="E63" s="16" t="s">
        <v>8</v>
      </c>
    </row>
    <row r="64" s="2" customFormat="1" ht="29" customHeight="1" spans="1:5">
      <c r="A64" s="12">
        <v>62</v>
      </c>
      <c r="B64" s="13" t="str">
        <f>"高杨"</f>
        <v>高杨</v>
      </c>
      <c r="C64" s="14" t="s">
        <v>68</v>
      </c>
      <c r="D64" s="15" t="s">
        <v>7</v>
      </c>
      <c r="E64" s="16" t="s">
        <v>8</v>
      </c>
    </row>
    <row r="65" s="2" customFormat="1" ht="29" customHeight="1" spans="1:5">
      <c r="A65" s="12">
        <v>63</v>
      </c>
      <c r="B65" s="13" t="str">
        <f>"郭秋玉"</f>
        <v>郭秋玉</v>
      </c>
      <c r="C65" s="14" t="s">
        <v>69</v>
      </c>
      <c r="D65" s="15" t="s">
        <v>7</v>
      </c>
      <c r="E65" s="16" t="s">
        <v>8</v>
      </c>
    </row>
    <row r="66" s="2" customFormat="1" ht="29" customHeight="1" spans="1:5">
      <c r="A66" s="12">
        <v>64</v>
      </c>
      <c r="B66" s="13" t="str">
        <f>"何丽丽"</f>
        <v>何丽丽</v>
      </c>
      <c r="C66" s="14" t="s">
        <v>70</v>
      </c>
      <c r="D66" s="15" t="s">
        <v>7</v>
      </c>
      <c r="E66" s="16" t="s">
        <v>8</v>
      </c>
    </row>
    <row r="67" s="2" customFormat="1" ht="29" customHeight="1" spans="1:5">
      <c r="A67" s="12">
        <v>65</v>
      </c>
      <c r="B67" s="13" t="str">
        <f>"何远进"</f>
        <v>何远进</v>
      </c>
      <c r="C67" s="14" t="s">
        <v>71</v>
      </c>
      <c r="D67" s="15" t="s">
        <v>7</v>
      </c>
      <c r="E67" s="16" t="s">
        <v>8</v>
      </c>
    </row>
    <row r="68" s="2" customFormat="1" ht="29" customHeight="1" spans="1:5">
      <c r="A68" s="12">
        <v>66</v>
      </c>
      <c r="B68" s="13" t="str">
        <f>"贺量"</f>
        <v>贺量</v>
      </c>
      <c r="C68" s="14" t="s">
        <v>72</v>
      </c>
      <c r="D68" s="15" t="s">
        <v>7</v>
      </c>
      <c r="E68" s="16" t="s">
        <v>8</v>
      </c>
    </row>
    <row r="69" s="2" customFormat="1" ht="29" customHeight="1" spans="1:5">
      <c r="A69" s="12">
        <v>67</v>
      </c>
      <c r="B69" s="13" t="str">
        <f>"贺小雪"</f>
        <v>贺小雪</v>
      </c>
      <c r="C69" s="14" t="s">
        <v>73</v>
      </c>
      <c r="D69" s="15" t="s">
        <v>7</v>
      </c>
      <c r="E69" s="16" t="s">
        <v>8</v>
      </c>
    </row>
    <row r="70" s="2" customFormat="1" ht="29" customHeight="1" spans="1:5">
      <c r="A70" s="12">
        <v>68</v>
      </c>
      <c r="B70" s="13" t="str">
        <f>"洪海宝"</f>
        <v>洪海宝</v>
      </c>
      <c r="C70" s="14" t="s">
        <v>74</v>
      </c>
      <c r="D70" s="15" t="s">
        <v>7</v>
      </c>
      <c r="E70" s="16" t="s">
        <v>8</v>
      </c>
    </row>
    <row r="71" s="2" customFormat="1" ht="29" customHeight="1" spans="1:5">
      <c r="A71" s="12">
        <v>69</v>
      </c>
      <c r="B71" s="13" t="str">
        <f>"胡芳"</f>
        <v>胡芳</v>
      </c>
      <c r="C71" s="14" t="s">
        <v>75</v>
      </c>
      <c r="D71" s="15" t="s">
        <v>7</v>
      </c>
      <c r="E71" s="16" t="s">
        <v>8</v>
      </c>
    </row>
    <row r="72" s="2" customFormat="1" ht="29" customHeight="1" spans="1:5">
      <c r="A72" s="12">
        <v>70</v>
      </c>
      <c r="B72" s="13" t="str">
        <f>"胡小双"</f>
        <v>胡小双</v>
      </c>
      <c r="C72" s="14" t="s">
        <v>76</v>
      </c>
      <c r="D72" s="15" t="s">
        <v>7</v>
      </c>
      <c r="E72" s="16" t="s">
        <v>8</v>
      </c>
    </row>
    <row r="73" s="2" customFormat="1" ht="29" customHeight="1" spans="1:5">
      <c r="A73" s="12">
        <v>71</v>
      </c>
      <c r="B73" s="13" t="str">
        <f>"黄彬"</f>
        <v>黄彬</v>
      </c>
      <c r="C73" s="14" t="s">
        <v>77</v>
      </c>
      <c r="D73" s="15" t="s">
        <v>7</v>
      </c>
      <c r="E73" s="16" t="s">
        <v>8</v>
      </c>
    </row>
    <row r="74" s="2" customFormat="1" ht="29" customHeight="1" spans="1:5">
      <c r="A74" s="12">
        <v>72</v>
      </c>
      <c r="B74" s="13" t="str">
        <f>"黄海萍"</f>
        <v>黄海萍</v>
      </c>
      <c r="C74" s="14" t="s">
        <v>78</v>
      </c>
      <c r="D74" s="15" t="s">
        <v>7</v>
      </c>
      <c r="E74" s="16" t="s">
        <v>8</v>
      </c>
    </row>
    <row r="75" s="2" customFormat="1" ht="29" customHeight="1" spans="1:5">
      <c r="A75" s="12">
        <v>73</v>
      </c>
      <c r="B75" s="13" t="str">
        <f>"黄健"</f>
        <v>黄健</v>
      </c>
      <c r="C75" s="14" t="s">
        <v>79</v>
      </c>
      <c r="D75" s="15" t="s">
        <v>7</v>
      </c>
      <c r="E75" s="16" t="s">
        <v>8</v>
      </c>
    </row>
    <row r="76" s="2" customFormat="1" ht="29" customHeight="1" spans="1:5">
      <c r="A76" s="12">
        <v>74</v>
      </c>
      <c r="B76" s="13" t="str">
        <f>"黄龙福"</f>
        <v>黄龙福</v>
      </c>
      <c r="C76" s="14" t="s">
        <v>80</v>
      </c>
      <c r="D76" s="15" t="s">
        <v>7</v>
      </c>
      <c r="E76" s="16" t="s">
        <v>8</v>
      </c>
    </row>
    <row r="77" s="2" customFormat="1" ht="29" customHeight="1" spans="1:5">
      <c r="A77" s="12">
        <v>75</v>
      </c>
      <c r="B77" s="13" t="str">
        <f>"黄璐"</f>
        <v>黄璐</v>
      </c>
      <c r="C77" s="14" t="s">
        <v>81</v>
      </c>
      <c r="D77" s="15" t="s">
        <v>7</v>
      </c>
      <c r="E77" s="16" t="s">
        <v>8</v>
      </c>
    </row>
    <row r="78" s="2" customFormat="1" ht="29" customHeight="1" spans="1:5">
      <c r="A78" s="12">
        <v>76</v>
      </c>
      <c r="B78" s="13" t="str">
        <f>"黄小敏"</f>
        <v>黄小敏</v>
      </c>
      <c r="C78" s="14" t="s">
        <v>82</v>
      </c>
      <c r="D78" s="15" t="s">
        <v>7</v>
      </c>
      <c r="E78" s="16" t="s">
        <v>8</v>
      </c>
    </row>
    <row r="79" s="2" customFormat="1" ht="29" customHeight="1" spans="1:5">
      <c r="A79" s="12">
        <v>77</v>
      </c>
      <c r="B79" s="13" t="str">
        <f>"黄业程"</f>
        <v>黄业程</v>
      </c>
      <c r="C79" s="14" t="s">
        <v>83</v>
      </c>
      <c r="D79" s="15" t="s">
        <v>7</v>
      </c>
      <c r="E79" s="16" t="s">
        <v>8</v>
      </c>
    </row>
    <row r="80" s="2" customFormat="1" ht="29" customHeight="1" spans="1:5">
      <c r="A80" s="12">
        <v>78</v>
      </c>
      <c r="B80" s="13" t="str">
        <f>"黄咏"</f>
        <v>黄咏</v>
      </c>
      <c r="C80" s="14" t="s">
        <v>84</v>
      </c>
      <c r="D80" s="15" t="s">
        <v>7</v>
      </c>
      <c r="E80" s="16" t="s">
        <v>8</v>
      </c>
    </row>
    <row r="81" s="2" customFormat="1" ht="29" customHeight="1" spans="1:5">
      <c r="A81" s="12">
        <v>79</v>
      </c>
      <c r="B81" s="13" t="str">
        <f>"黄勇"</f>
        <v>黄勇</v>
      </c>
      <c r="C81" s="14" t="s">
        <v>85</v>
      </c>
      <c r="D81" s="15" t="s">
        <v>7</v>
      </c>
      <c r="E81" s="16" t="s">
        <v>8</v>
      </c>
    </row>
    <row r="82" s="2" customFormat="1" ht="29" customHeight="1" spans="1:5">
      <c r="A82" s="12">
        <v>80</v>
      </c>
      <c r="B82" s="13" t="str">
        <f>"黄正静"</f>
        <v>黄正静</v>
      </c>
      <c r="C82" s="14" t="s">
        <v>86</v>
      </c>
      <c r="D82" s="15" t="s">
        <v>7</v>
      </c>
      <c r="E82" s="16" t="s">
        <v>8</v>
      </c>
    </row>
    <row r="83" s="2" customFormat="1" ht="29" customHeight="1" spans="1:5">
      <c r="A83" s="12">
        <v>81</v>
      </c>
      <c r="B83" s="13" t="str">
        <f>"吉绿婷"</f>
        <v>吉绿婷</v>
      </c>
      <c r="C83" s="14" t="s">
        <v>87</v>
      </c>
      <c r="D83" s="15" t="s">
        <v>7</v>
      </c>
      <c r="E83" s="16" t="s">
        <v>8</v>
      </c>
    </row>
    <row r="84" s="2" customFormat="1" ht="29" customHeight="1" spans="1:5">
      <c r="A84" s="12">
        <v>82</v>
      </c>
      <c r="B84" s="13" t="str">
        <f>"贾传弟"</f>
        <v>贾传弟</v>
      </c>
      <c r="C84" s="14" t="s">
        <v>88</v>
      </c>
      <c r="D84" s="15" t="s">
        <v>7</v>
      </c>
      <c r="E84" s="16" t="s">
        <v>8</v>
      </c>
    </row>
    <row r="85" s="2" customFormat="1" ht="29" customHeight="1" spans="1:5">
      <c r="A85" s="12">
        <v>83</v>
      </c>
      <c r="B85" s="13" t="str">
        <f>"姜帅"</f>
        <v>姜帅</v>
      </c>
      <c r="C85" s="14" t="s">
        <v>89</v>
      </c>
      <c r="D85" s="15" t="s">
        <v>7</v>
      </c>
      <c r="E85" s="16" t="s">
        <v>8</v>
      </c>
    </row>
    <row r="86" s="2" customFormat="1" ht="29" customHeight="1" spans="1:5">
      <c r="A86" s="12">
        <v>84</v>
      </c>
      <c r="B86" s="13" t="str">
        <f>"焦彦双"</f>
        <v>焦彦双</v>
      </c>
      <c r="C86" s="14" t="s">
        <v>90</v>
      </c>
      <c r="D86" s="15" t="s">
        <v>7</v>
      </c>
      <c r="E86" s="16" t="s">
        <v>8</v>
      </c>
    </row>
    <row r="87" s="2" customFormat="1" ht="29" customHeight="1" spans="1:5">
      <c r="A87" s="12">
        <v>85</v>
      </c>
      <c r="B87" s="13" t="str">
        <f>"金悦"</f>
        <v>金悦</v>
      </c>
      <c r="C87" s="14" t="s">
        <v>91</v>
      </c>
      <c r="D87" s="15" t="s">
        <v>7</v>
      </c>
      <c r="E87" s="16" t="s">
        <v>8</v>
      </c>
    </row>
    <row r="88" s="2" customFormat="1" ht="29" customHeight="1" spans="1:5">
      <c r="A88" s="12">
        <v>86</v>
      </c>
      <c r="B88" s="13" t="str">
        <f>"晋晓梅"</f>
        <v>晋晓梅</v>
      </c>
      <c r="C88" s="14" t="s">
        <v>92</v>
      </c>
      <c r="D88" s="15" t="s">
        <v>7</v>
      </c>
      <c r="E88" s="16" t="s">
        <v>8</v>
      </c>
    </row>
    <row r="89" s="2" customFormat="1" ht="29" customHeight="1" spans="1:5">
      <c r="A89" s="12">
        <v>87</v>
      </c>
      <c r="B89" s="13" t="str">
        <f>"康亚红"</f>
        <v>康亚红</v>
      </c>
      <c r="C89" s="14" t="s">
        <v>93</v>
      </c>
      <c r="D89" s="15" t="s">
        <v>7</v>
      </c>
      <c r="E89" s="16" t="s">
        <v>8</v>
      </c>
    </row>
    <row r="90" s="2" customFormat="1" ht="29" customHeight="1" spans="1:5">
      <c r="A90" s="12">
        <v>88</v>
      </c>
      <c r="B90" s="13" t="str">
        <f>"康颖"</f>
        <v>康颖</v>
      </c>
      <c r="C90" s="14" t="s">
        <v>94</v>
      </c>
      <c r="D90" s="15" t="s">
        <v>7</v>
      </c>
      <c r="E90" s="16" t="s">
        <v>8</v>
      </c>
    </row>
    <row r="91" s="2" customFormat="1" ht="29" customHeight="1" spans="1:5">
      <c r="A91" s="12">
        <v>89</v>
      </c>
      <c r="B91" s="13" t="str">
        <f>"孔珠"</f>
        <v>孔珠</v>
      </c>
      <c r="C91" s="14" t="s">
        <v>95</v>
      </c>
      <c r="D91" s="15" t="s">
        <v>7</v>
      </c>
      <c r="E91" s="16" t="s">
        <v>8</v>
      </c>
    </row>
    <row r="92" s="2" customFormat="1" ht="29" customHeight="1" spans="1:5">
      <c r="A92" s="12">
        <v>90</v>
      </c>
      <c r="B92" s="13" t="str">
        <f>"邝继转"</f>
        <v>邝继转</v>
      </c>
      <c r="C92" s="14" t="s">
        <v>96</v>
      </c>
      <c r="D92" s="15" t="s">
        <v>7</v>
      </c>
      <c r="E92" s="16" t="s">
        <v>8</v>
      </c>
    </row>
    <row r="93" s="2" customFormat="1" ht="29" customHeight="1" spans="1:5">
      <c r="A93" s="12">
        <v>91</v>
      </c>
      <c r="B93" s="13" t="str">
        <f>"邝文珍"</f>
        <v>邝文珍</v>
      </c>
      <c r="C93" s="14" t="s">
        <v>97</v>
      </c>
      <c r="D93" s="15" t="s">
        <v>7</v>
      </c>
      <c r="E93" s="16" t="s">
        <v>8</v>
      </c>
    </row>
    <row r="94" s="2" customFormat="1" ht="29" customHeight="1" spans="1:5">
      <c r="A94" s="12">
        <v>92</v>
      </c>
      <c r="B94" s="13" t="str">
        <f>"黎衍开"</f>
        <v>黎衍开</v>
      </c>
      <c r="C94" s="14" t="s">
        <v>98</v>
      </c>
      <c r="D94" s="15" t="s">
        <v>7</v>
      </c>
      <c r="E94" s="16" t="s">
        <v>8</v>
      </c>
    </row>
    <row r="95" s="2" customFormat="1" ht="29" customHeight="1" spans="1:5">
      <c r="A95" s="12">
        <v>93</v>
      </c>
      <c r="B95" s="13" t="str">
        <f>"李爱博"</f>
        <v>李爱博</v>
      </c>
      <c r="C95" s="14" t="s">
        <v>99</v>
      </c>
      <c r="D95" s="15" t="s">
        <v>7</v>
      </c>
      <c r="E95" s="16" t="s">
        <v>8</v>
      </c>
    </row>
    <row r="96" s="2" customFormat="1" ht="29" customHeight="1" spans="1:5">
      <c r="A96" s="12">
        <v>94</v>
      </c>
      <c r="B96" s="13" t="str">
        <f>"李春艳"</f>
        <v>李春艳</v>
      </c>
      <c r="C96" s="14" t="s">
        <v>100</v>
      </c>
      <c r="D96" s="15" t="s">
        <v>7</v>
      </c>
      <c r="E96" s="16" t="s">
        <v>8</v>
      </c>
    </row>
    <row r="97" s="2" customFormat="1" ht="29" customHeight="1" spans="1:5">
      <c r="A97" s="12">
        <v>95</v>
      </c>
      <c r="B97" s="13" t="str">
        <f>"李海娟"</f>
        <v>李海娟</v>
      </c>
      <c r="C97" s="14" t="s">
        <v>101</v>
      </c>
      <c r="D97" s="15" t="s">
        <v>7</v>
      </c>
      <c r="E97" s="16" t="s">
        <v>8</v>
      </c>
    </row>
    <row r="98" s="2" customFormat="1" ht="29" customHeight="1" spans="1:5">
      <c r="A98" s="12">
        <v>96</v>
      </c>
      <c r="B98" s="13" t="str">
        <f>"李娟"</f>
        <v>李娟</v>
      </c>
      <c r="C98" s="14" t="s">
        <v>102</v>
      </c>
      <c r="D98" s="15" t="s">
        <v>7</v>
      </c>
      <c r="E98" s="16" t="s">
        <v>8</v>
      </c>
    </row>
    <row r="99" s="2" customFormat="1" ht="29" customHeight="1" spans="1:5">
      <c r="A99" s="12">
        <v>97</v>
      </c>
      <c r="B99" s="13" t="str">
        <f>"李珂锋"</f>
        <v>李珂锋</v>
      </c>
      <c r="C99" s="14" t="s">
        <v>103</v>
      </c>
      <c r="D99" s="15" t="s">
        <v>7</v>
      </c>
      <c r="E99" s="16" t="s">
        <v>8</v>
      </c>
    </row>
    <row r="100" s="2" customFormat="1" ht="29" customHeight="1" spans="1:5">
      <c r="A100" s="12">
        <v>98</v>
      </c>
      <c r="B100" s="13" t="str">
        <f>"李丽珍"</f>
        <v>李丽珍</v>
      </c>
      <c r="C100" s="14" t="s">
        <v>104</v>
      </c>
      <c r="D100" s="15" t="s">
        <v>7</v>
      </c>
      <c r="E100" s="16" t="s">
        <v>8</v>
      </c>
    </row>
    <row r="101" s="2" customFormat="1" ht="29" customHeight="1" spans="1:5">
      <c r="A101" s="12">
        <v>99</v>
      </c>
      <c r="B101" s="13" t="str">
        <f>"李柳"</f>
        <v>李柳</v>
      </c>
      <c r="C101" s="14" t="s">
        <v>105</v>
      </c>
      <c r="D101" s="15" t="s">
        <v>7</v>
      </c>
      <c r="E101" s="16" t="s">
        <v>8</v>
      </c>
    </row>
    <row r="102" s="2" customFormat="1" ht="29" customHeight="1" spans="1:5">
      <c r="A102" s="12">
        <v>100</v>
      </c>
      <c r="B102" s="13" t="str">
        <f>"李乃文"</f>
        <v>李乃文</v>
      </c>
      <c r="C102" s="14" t="s">
        <v>106</v>
      </c>
      <c r="D102" s="15" t="s">
        <v>7</v>
      </c>
      <c r="E102" s="16" t="s">
        <v>8</v>
      </c>
    </row>
    <row r="103" s="2" customFormat="1" ht="29" customHeight="1" spans="1:5">
      <c r="A103" s="12">
        <v>101</v>
      </c>
      <c r="B103" s="13" t="str">
        <f>"李启超"</f>
        <v>李启超</v>
      </c>
      <c r="C103" s="14" t="s">
        <v>107</v>
      </c>
      <c r="D103" s="15" t="s">
        <v>7</v>
      </c>
      <c r="E103" s="16" t="s">
        <v>8</v>
      </c>
    </row>
    <row r="104" s="2" customFormat="1" ht="29" customHeight="1" spans="1:5">
      <c r="A104" s="12">
        <v>102</v>
      </c>
      <c r="B104" s="13" t="str">
        <f>"李强"</f>
        <v>李强</v>
      </c>
      <c r="C104" s="14" t="s">
        <v>108</v>
      </c>
      <c r="D104" s="15" t="s">
        <v>7</v>
      </c>
      <c r="E104" s="16" t="s">
        <v>8</v>
      </c>
    </row>
    <row r="105" s="2" customFormat="1" ht="29" customHeight="1" spans="1:5">
      <c r="A105" s="12">
        <v>103</v>
      </c>
      <c r="B105" s="13" t="str">
        <f>"李少霞"</f>
        <v>李少霞</v>
      </c>
      <c r="C105" s="14" t="s">
        <v>109</v>
      </c>
      <c r="D105" s="15" t="s">
        <v>7</v>
      </c>
      <c r="E105" s="16" t="s">
        <v>8</v>
      </c>
    </row>
    <row r="106" s="2" customFormat="1" ht="29" customHeight="1" spans="1:5">
      <c r="A106" s="12">
        <v>104</v>
      </c>
      <c r="B106" s="13" t="str">
        <f>"李世秋"</f>
        <v>李世秋</v>
      </c>
      <c r="C106" s="14" t="s">
        <v>110</v>
      </c>
      <c r="D106" s="15" t="s">
        <v>7</v>
      </c>
      <c r="E106" s="16" t="s">
        <v>8</v>
      </c>
    </row>
    <row r="107" s="2" customFormat="1" ht="29" customHeight="1" spans="1:5">
      <c r="A107" s="12">
        <v>105</v>
      </c>
      <c r="B107" s="13" t="str">
        <f>"李小女"</f>
        <v>李小女</v>
      </c>
      <c r="C107" s="14" t="s">
        <v>111</v>
      </c>
      <c r="D107" s="15" t="s">
        <v>7</v>
      </c>
      <c r="E107" s="16" t="s">
        <v>8</v>
      </c>
    </row>
    <row r="108" s="2" customFormat="1" ht="29" customHeight="1" spans="1:5">
      <c r="A108" s="12">
        <v>106</v>
      </c>
      <c r="B108" s="13" t="str">
        <f>"李英峰"</f>
        <v>李英峰</v>
      </c>
      <c r="C108" s="14" t="s">
        <v>112</v>
      </c>
      <c r="D108" s="15" t="s">
        <v>7</v>
      </c>
      <c r="E108" s="16" t="s">
        <v>8</v>
      </c>
    </row>
    <row r="109" s="2" customFormat="1" ht="29" customHeight="1" spans="1:5">
      <c r="A109" s="12">
        <v>107</v>
      </c>
      <c r="B109" s="13" t="str">
        <f>"李英瑶"</f>
        <v>李英瑶</v>
      </c>
      <c r="C109" s="14" t="s">
        <v>113</v>
      </c>
      <c r="D109" s="15" t="s">
        <v>7</v>
      </c>
      <c r="E109" s="16" t="s">
        <v>8</v>
      </c>
    </row>
    <row r="110" s="2" customFormat="1" ht="29" customHeight="1" spans="1:5">
      <c r="A110" s="12">
        <v>108</v>
      </c>
      <c r="B110" s="13" t="str">
        <f>"李滢玥"</f>
        <v>李滢玥</v>
      </c>
      <c r="C110" s="14" t="s">
        <v>114</v>
      </c>
      <c r="D110" s="15" t="s">
        <v>7</v>
      </c>
      <c r="E110" s="16" t="s">
        <v>8</v>
      </c>
    </row>
    <row r="111" s="2" customFormat="1" ht="29" customHeight="1" spans="1:5">
      <c r="A111" s="12">
        <v>109</v>
      </c>
      <c r="B111" s="13" t="str">
        <f>"李云琳"</f>
        <v>李云琳</v>
      </c>
      <c r="C111" s="14" t="s">
        <v>115</v>
      </c>
      <c r="D111" s="15" t="s">
        <v>7</v>
      </c>
      <c r="E111" s="16" t="s">
        <v>8</v>
      </c>
    </row>
    <row r="112" s="2" customFormat="1" ht="29" customHeight="1" spans="1:5">
      <c r="A112" s="12">
        <v>110</v>
      </c>
      <c r="B112" s="13" t="str">
        <f>"李枝菁"</f>
        <v>李枝菁</v>
      </c>
      <c r="C112" s="14" t="s">
        <v>116</v>
      </c>
      <c r="D112" s="15" t="s">
        <v>7</v>
      </c>
      <c r="E112" s="16" t="s">
        <v>8</v>
      </c>
    </row>
    <row r="113" s="2" customFormat="1" ht="29" customHeight="1" spans="1:5">
      <c r="A113" s="12">
        <v>111</v>
      </c>
      <c r="B113" s="13" t="str">
        <f>"李珠光"</f>
        <v>李珠光</v>
      </c>
      <c r="C113" s="14" t="s">
        <v>117</v>
      </c>
      <c r="D113" s="15" t="s">
        <v>7</v>
      </c>
      <c r="E113" s="16" t="s">
        <v>8</v>
      </c>
    </row>
    <row r="114" s="2" customFormat="1" ht="29" customHeight="1" spans="1:5">
      <c r="A114" s="12">
        <v>112</v>
      </c>
      <c r="B114" s="13" t="str">
        <f>"李转南"</f>
        <v>李转南</v>
      </c>
      <c r="C114" s="14" t="s">
        <v>118</v>
      </c>
      <c r="D114" s="15" t="s">
        <v>7</v>
      </c>
      <c r="E114" s="16" t="s">
        <v>8</v>
      </c>
    </row>
    <row r="115" s="2" customFormat="1" ht="29" customHeight="1" spans="1:5">
      <c r="A115" s="12">
        <v>113</v>
      </c>
      <c r="B115" s="13" t="str">
        <f>"梁鸿华"</f>
        <v>梁鸿华</v>
      </c>
      <c r="C115" s="14" t="s">
        <v>119</v>
      </c>
      <c r="D115" s="15" t="s">
        <v>7</v>
      </c>
      <c r="E115" s="16" t="s">
        <v>8</v>
      </c>
    </row>
    <row r="116" s="2" customFormat="1" ht="29" customHeight="1" spans="1:5">
      <c r="A116" s="12">
        <v>114</v>
      </c>
      <c r="B116" s="13" t="str">
        <f>"梁丽影"</f>
        <v>梁丽影</v>
      </c>
      <c r="C116" s="14" t="s">
        <v>120</v>
      </c>
      <c r="D116" s="15" t="s">
        <v>7</v>
      </c>
      <c r="E116" s="16" t="s">
        <v>8</v>
      </c>
    </row>
    <row r="117" s="2" customFormat="1" ht="29" customHeight="1" spans="1:5">
      <c r="A117" s="12">
        <v>115</v>
      </c>
      <c r="B117" s="13" t="str">
        <f>"梁小敏"</f>
        <v>梁小敏</v>
      </c>
      <c r="C117" s="14" t="s">
        <v>121</v>
      </c>
      <c r="D117" s="15" t="s">
        <v>7</v>
      </c>
      <c r="E117" s="16" t="s">
        <v>8</v>
      </c>
    </row>
    <row r="118" s="2" customFormat="1" ht="29" customHeight="1" spans="1:5">
      <c r="A118" s="12">
        <v>116</v>
      </c>
      <c r="B118" s="13" t="str">
        <f>"梁秀萍"</f>
        <v>梁秀萍</v>
      </c>
      <c r="C118" s="14" t="s">
        <v>122</v>
      </c>
      <c r="D118" s="15" t="s">
        <v>7</v>
      </c>
      <c r="E118" s="16" t="s">
        <v>8</v>
      </c>
    </row>
    <row r="119" s="2" customFormat="1" ht="29" customHeight="1" spans="1:5">
      <c r="A119" s="12">
        <v>117</v>
      </c>
      <c r="B119" s="13" t="str">
        <f>"梁茵"</f>
        <v>梁茵</v>
      </c>
      <c r="C119" s="14" t="s">
        <v>123</v>
      </c>
      <c r="D119" s="15" t="s">
        <v>7</v>
      </c>
      <c r="E119" s="16" t="s">
        <v>8</v>
      </c>
    </row>
    <row r="120" s="2" customFormat="1" ht="29" customHeight="1" spans="1:5">
      <c r="A120" s="12">
        <v>118</v>
      </c>
      <c r="B120" s="13" t="str">
        <f>"梁玉琴"</f>
        <v>梁玉琴</v>
      </c>
      <c r="C120" s="14" t="s">
        <v>124</v>
      </c>
      <c r="D120" s="15" t="s">
        <v>7</v>
      </c>
      <c r="E120" s="16" t="s">
        <v>8</v>
      </c>
    </row>
    <row r="121" s="2" customFormat="1" ht="29" customHeight="1" spans="1:5">
      <c r="A121" s="12">
        <v>119</v>
      </c>
      <c r="B121" s="13" t="str">
        <f>"林彩虹"</f>
        <v>林彩虹</v>
      </c>
      <c r="C121" s="14" t="s">
        <v>125</v>
      </c>
      <c r="D121" s="15" t="s">
        <v>7</v>
      </c>
      <c r="E121" s="16" t="s">
        <v>8</v>
      </c>
    </row>
    <row r="122" s="2" customFormat="1" ht="29" customHeight="1" spans="1:5">
      <c r="A122" s="12">
        <v>120</v>
      </c>
      <c r="B122" s="13" t="str">
        <f>"林成发"</f>
        <v>林成发</v>
      </c>
      <c r="C122" s="14" t="s">
        <v>126</v>
      </c>
      <c r="D122" s="15" t="s">
        <v>7</v>
      </c>
      <c r="E122" s="16" t="s">
        <v>8</v>
      </c>
    </row>
    <row r="123" s="2" customFormat="1" ht="29" customHeight="1" spans="1:5">
      <c r="A123" s="12">
        <v>121</v>
      </c>
      <c r="B123" s="13" t="str">
        <f>"林成就"</f>
        <v>林成就</v>
      </c>
      <c r="C123" s="14" t="s">
        <v>127</v>
      </c>
      <c r="D123" s="15" t="s">
        <v>7</v>
      </c>
      <c r="E123" s="16" t="s">
        <v>8</v>
      </c>
    </row>
    <row r="124" s="2" customFormat="1" ht="29" customHeight="1" spans="1:5">
      <c r="A124" s="12">
        <v>122</v>
      </c>
      <c r="B124" s="13" t="str">
        <f>"林道伟"</f>
        <v>林道伟</v>
      </c>
      <c r="C124" s="14" t="s">
        <v>128</v>
      </c>
      <c r="D124" s="15" t="s">
        <v>7</v>
      </c>
      <c r="E124" s="16" t="s">
        <v>8</v>
      </c>
    </row>
    <row r="125" s="2" customFormat="1" ht="29" customHeight="1" spans="1:5">
      <c r="A125" s="12">
        <v>123</v>
      </c>
      <c r="B125" s="13" t="str">
        <f>"林宏领"</f>
        <v>林宏领</v>
      </c>
      <c r="C125" s="14" t="s">
        <v>129</v>
      </c>
      <c r="D125" s="15" t="s">
        <v>7</v>
      </c>
      <c r="E125" s="16" t="s">
        <v>8</v>
      </c>
    </row>
    <row r="126" s="2" customFormat="1" ht="29" customHeight="1" spans="1:5">
      <c r="A126" s="12">
        <v>124</v>
      </c>
      <c r="B126" s="13" t="str">
        <f>"林华丽"</f>
        <v>林华丽</v>
      </c>
      <c r="C126" s="14" t="s">
        <v>130</v>
      </c>
      <c r="D126" s="15" t="s">
        <v>7</v>
      </c>
      <c r="E126" s="16" t="s">
        <v>8</v>
      </c>
    </row>
    <row r="127" s="2" customFormat="1" ht="29" customHeight="1" spans="1:5">
      <c r="A127" s="12">
        <v>125</v>
      </c>
      <c r="B127" s="13" t="str">
        <f>"林娟"</f>
        <v>林娟</v>
      </c>
      <c r="C127" s="14" t="s">
        <v>131</v>
      </c>
      <c r="D127" s="15" t="s">
        <v>7</v>
      </c>
      <c r="E127" s="16" t="s">
        <v>8</v>
      </c>
    </row>
    <row r="128" s="2" customFormat="1" ht="29" customHeight="1" spans="1:5">
      <c r="A128" s="12">
        <v>126</v>
      </c>
      <c r="B128" s="13" t="str">
        <f>"林开俊"</f>
        <v>林开俊</v>
      </c>
      <c r="C128" s="14" t="s">
        <v>132</v>
      </c>
      <c r="D128" s="15" t="s">
        <v>7</v>
      </c>
      <c r="E128" s="16" t="s">
        <v>8</v>
      </c>
    </row>
    <row r="129" s="2" customFormat="1" ht="29" customHeight="1" spans="1:5">
      <c r="A129" s="12">
        <v>127</v>
      </c>
      <c r="B129" s="13" t="str">
        <f>"林丽"</f>
        <v>林丽</v>
      </c>
      <c r="C129" s="14" t="s">
        <v>133</v>
      </c>
      <c r="D129" s="15" t="s">
        <v>7</v>
      </c>
      <c r="E129" s="16" t="s">
        <v>8</v>
      </c>
    </row>
    <row r="130" s="2" customFormat="1" ht="29" customHeight="1" spans="1:5">
      <c r="A130" s="12">
        <v>128</v>
      </c>
      <c r="B130" s="13" t="str">
        <f>"林丽迎"</f>
        <v>林丽迎</v>
      </c>
      <c r="C130" s="14" t="s">
        <v>134</v>
      </c>
      <c r="D130" s="15" t="s">
        <v>7</v>
      </c>
      <c r="E130" s="16" t="s">
        <v>8</v>
      </c>
    </row>
    <row r="131" s="2" customFormat="1" ht="29" customHeight="1" spans="1:5">
      <c r="A131" s="12">
        <v>129</v>
      </c>
      <c r="B131" s="13" t="str">
        <f>"林敏"</f>
        <v>林敏</v>
      </c>
      <c r="C131" s="14" t="s">
        <v>135</v>
      </c>
      <c r="D131" s="15" t="s">
        <v>7</v>
      </c>
      <c r="E131" s="16" t="s">
        <v>8</v>
      </c>
    </row>
    <row r="132" s="2" customFormat="1" ht="29" customHeight="1" spans="1:5">
      <c r="A132" s="12">
        <v>130</v>
      </c>
      <c r="B132" s="13" t="str">
        <f>"林木喻"</f>
        <v>林木喻</v>
      </c>
      <c r="C132" s="14" t="s">
        <v>136</v>
      </c>
      <c r="D132" s="15" t="s">
        <v>7</v>
      </c>
      <c r="E132" s="16" t="s">
        <v>8</v>
      </c>
    </row>
    <row r="133" s="2" customFormat="1" ht="29" customHeight="1" spans="1:5">
      <c r="A133" s="12">
        <v>131</v>
      </c>
      <c r="B133" s="13" t="str">
        <f>"林青"</f>
        <v>林青</v>
      </c>
      <c r="C133" s="14" t="s">
        <v>137</v>
      </c>
      <c r="D133" s="15" t="s">
        <v>7</v>
      </c>
      <c r="E133" s="16" t="s">
        <v>8</v>
      </c>
    </row>
    <row r="134" s="2" customFormat="1" ht="29" customHeight="1" spans="1:5">
      <c r="A134" s="12">
        <v>132</v>
      </c>
      <c r="B134" s="13" t="str">
        <f>"林挺德"</f>
        <v>林挺德</v>
      </c>
      <c r="C134" s="14" t="s">
        <v>138</v>
      </c>
      <c r="D134" s="15" t="s">
        <v>7</v>
      </c>
      <c r="E134" s="16" t="s">
        <v>8</v>
      </c>
    </row>
    <row r="135" s="2" customFormat="1" ht="29" customHeight="1" spans="1:5">
      <c r="A135" s="12">
        <v>133</v>
      </c>
      <c r="B135" s="13" t="str">
        <f>"林砚淋"</f>
        <v>林砚淋</v>
      </c>
      <c r="C135" s="14" t="s">
        <v>139</v>
      </c>
      <c r="D135" s="15" t="s">
        <v>7</v>
      </c>
      <c r="E135" s="16" t="s">
        <v>8</v>
      </c>
    </row>
    <row r="136" s="2" customFormat="1" ht="29" customHeight="1" spans="1:5">
      <c r="A136" s="12">
        <v>134</v>
      </c>
      <c r="B136" s="13" t="str">
        <f>"林艳"</f>
        <v>林艳</v>
      </c>
      <c r="C136" s="14" t="s">
        <v>140</v>
      </c>
      <c r="D136" s="15" t="s">
        <v>7</v>
      </c>
      <c r="E136" s="16" t="s">
        <v>8</v>
      </c>
    </row>
    <row r="137" s="2" customFormat="1" ht="29" customHeight="1" spans="1:5">
      <c r="A137" s="12">
        <v>135</v>
      </c>
      <c r="B137" s="13" t="str">
        <f>"林贻勤"</f>
        <v>林贻勤</v>
      </c>
      <c r="C137" s="14" t="s">
        <v>141</v>
      </c>
      <c r="D137" s="15" t="s">
        <v>7</v>
      </c>
      <c r="E137" s="16" t="s">
        <v>8</v>
      </c>
    </row>
    <row r="138" s="2" customFormat="1" ht="29" customHeight="1" spans="1:5">
      <c r="A138" s="12">
        <v>136</v>
      </c>
      <c r="B138" s="13" t="str">
        <f>"林应学"</f>
        <v>林应学</v>
      </c>
      <c r="C138" s="14" t="s">
        <v>142</v>
      </c>
      <c r="D138" s="15" t="s">
        <v>7</v>
      </c>
      <c r="E138" s="16" t="s">
        <v>8</v>
      </c>
    </row>
    <row r="139" s="2" customFormat="1" ht="29" customHeight="1" spans="1:5">
      <c r="A139" s="12">
        <v>137</v>
      </c>
      <c r="B139" s="13" t="str">
        <f>"林张瑶"</f>
        <v>林张瑶</v>
      </c>
      <c r="C139" s="14" t="s">
        <v>143</v>
      </c>
      <c r="D139" s="15" t="s">
        <v>7</v>
      </c>
      <c r="E139" s="16" t="s">
        <v>8</v>
      </c>
    </row>
    <row r="140" s="2" customFormat="1" ht="29" customHeight="1" spans="1:5">
      <c r="A140" s="12">
        <v>138</v>
      </c>
      <c r="B140" s="13" t="str">
        <f>"林祖勰"</f>
        <v>林祖勰</v>
      </c>
      <c r="C140" s="14" t="s">
        <v>144</v>
      </c>
      <c r="D140" s="15" t="s">
        <v>7</v>
      </c>
      <c r="E140" s="16" t="s">
        <v>8</v>
      </c>
    </row>
    <row r="141" s="2" customFormat="1" ht="29" customHeight="1" spans="1:5">
      <c r="A141" s="12">
        <v>139</v>
      </c>
      <c r="B141" s="13" t="str">
        <f>"刘冬"</f>
        <v>刘冬</v>
      </c>
      <c r="C141" s="14" t="s">
        <v>145</v>
      </c>
      <c r="D141" s="15" t="s">
        <v>7</v>
      </c>
      <c r="E141" s="16" t="s">
        <v>8</v>
      </c>
    </row>
    <row r="142" s="2" customFormat="1" ht="29" customHeight="1" spans="1:5">
      <c r="A142" s="12">
        <v>140</v>
      </c>
      <c r="B142" s="13" t="str">
        <f>"刘家声"</f>
        <v>刘家声</v>
      </c>
      <c r="C142" s="14" t="s">
        <v>146</v>
      </c>
      <c r="D142" s="15" t="s">
        <v>7</v>
      </c>
      <c r="E142" s="16" t="s">
        <v>8</v>
      </c>
    </row>
    <row r="143" s="2" customFormat="1" ht="29" customHeight="1" spans="1:5">
      <c r="A143" s="12">
        <v>141</v>
      </c>
      <c r="B143" s="13" t="str">
        <f>"刘金霞"</f>
        <v>刘金霞</v>
      </c>
      <c r="C143" s="14" t="s">
        <v>147</v>
      </c>
      <c r="D143" s="15" t="s">
        <v>7</v>
      </c>
      <c r="E143" s="16" t="s">
        <v>8</v>
      </c>
    </row>
    <row r="144" s="2" customFormat="1" ht="29" customHeight="1" spans="1:5">
      <c r="A144" s="12">
        <v>142</v>
      </c>
      <c r="B144" s="13" t="str">
        <f>"刘玉华"</f>
        <v>刘玉华</v>
      </c>
      <c r="C144" s="14" t="s">
        <v>148</v>
      </c>
      <c r="D144" s="15" t="s">
        <v>7</v>
      </c>
      <c r="E144" s="16" t="s">
        <v>8</v>
      </c>
    </row>
    <row r="145" s="2" customFormat="1" ht="29" customHeight="1" spans="1:5">
      <c r="A145" s="12">
        <v>143</v>
      </c>
      <c r="B145" s="13" t="str">
        <f>"卢春怡"</f>
        <v>卢春怡</v>
      </c>
      <c r="C145" s="14" t="s">
        <v>149</v>
      </c>
      <c r="D145" s="15" t="s">
        <v>7</v>
      </c>
      <c r="E145" s="16" t="s">
        <v>8</v>
      </c>
    </row>
    <row r="146" s="2" customFormat="1" ht="29" customHeight="1" spans="1:5">
      <c r="A146" s="12">
        <v>144</v>
      </c>
      <c r="B146" s="13" t="str">
        <f>"卢永勤"</f>
        <v>卢永勤</v>
      </c>
      <c r="C146" s="14" t="s">
        <v>150</v>
      </c>
      <c r="D146" s="15" t="s">
        <v>7</v>
      </c>
      <c r="E146" s="16" t="s">
        <v>8</v>
      </c>
    </row>
    <row r="147" s="2" customFormat="1" ht="29" customHeight="1" spans="1:5">
      <c r="A147" s="12">
        <v>145</v>
      </c>
      <c r="B147" s="13" t="str">
        <f>"卢玉玲"</f>
        <v>卢玉玲</v>
      </c>
      <c r="C147" s="14" t="s">
        <v>151</v>
      </c>
      <c r="D147" s="15" t="s">
        <v>7</v>
      </c>
      <c r="E147" s="16" t="s">
        <v>8</v>
      </c>
    </row>
    <row r="148" s="2" customFormat="1" ht="29" customHeight="1" spans="1:5">
      <c r="A148" s="12">
        <v>146</v>
      </c>
      <c r="B148" s="13" t="str">
        <f>"卢运谋"</f>
        <v>卢运谋</v>
      </c>
      <c r="C148" s="14" t="s">
        <v>152</v>
      </c>
      <c r="D148" s="15" t="s">
        <v>7</v>
      </c>
      <c r="E148" s="16" t="s">
        <v>8</v>
      </c>
    </row>
    <row r="149" s="2" customFormat="1" ht="29" customHeight="1" spans="1:5">
      <c r="A149" s="12">
        <v>147</v>
      </c>
      <c r="B149" s="13" t="str">
        <f>"罗恒"</f>
        <v>罗恒</v>
      </c>
      <c r="C149" s="14" t="s">
        <v>153</v>
      </c>
      <c r="D149" s="15" t="s">
        <v>7</v>
      </c>
      <c r="E149" s="16" t="s">
        <v>8</v>
      </c>
    </row>
    <row r="150" s="2" customFormat="1" ht="29" customHeight="1" spans="1:5">
      <c r="A150" s="12">
        <v>148</v>
      </c>
      <c r="B150" s="13" t="str">
        <f>"罗杞榆"</f>
        <v>罗杞榆</v>
      </c>
      <c r="C150" s="14" t="s">
        <v>154</v>
      </c>
      <c r="D150" s="15" t="s">
        <v>7</v>
      </c>
      <c r="E150" s="16" t="s">
        <v>8</v>
      </c>
    </row>
    <row r="151" s="2" customFormat="1" ht="29" customHeight="1" spans="1:5">
      <c r="A151" s="12">
        <v>149</v>
      </c>
      <c r="B151" s="13" t="str">
        <f>"罗媛"</f>
        <v>罗媛</v>
      </c>
      <c r="C151" s="14" t="s">
        <v>155</v>
      </c>
      <c r="D151" s="15" t="s">
        <v>7</v>
      </c>
      <c r="E151" s="16" t="s">
        <v>8</v>
      </c>
    </row>
    <row r="152" s="2" customFormat="1" ht="29" customHeight="1" spans="1:5">
      <c r="A152" s="12">
        <v>150</v>
      </c>
      <c r="B152" s="13" t="str">
        <f>"马菁缨"</f>
        <v>马菁缨</v>
      </c>
      <c r="C152" s="14" t="s">
        <v>156</v>
      </c>
      <c r="D152" s="15" t="s">
        <v>7</v>
      </c>
      <c r="E152" s="16" t="s">
        <v>8</v>
      </c>
    </row>
    <row r="153" s="2" customFormat="1" ht="29" customHeight="1" spans="1:5">
      <c r="A153" s="12">
        <v>151</v>
      </c>
      <c r="B153" s="13" t="str">
        <f>"麦豪静"</f>
        <v>麦豪静</v>
      </c>
      <c r="C153" s="14" t="s">
        <v>157</v>
      </c>
      <c r="D153" s="15" t="s">
        <v>7</v>
      </c>
      <c r="E153" s="16" t="s">
        <v>8</v>
      </c>
    </row>
    <row r="154" s="2" customFormat="1" ht="29" customHeight="1" spans="1:5">
      <c r="A154" s="12">
        <v>152</v>
      </c>
      <c r="B154" s="13" t="str">
        <f>"麦联芳"</f>
        <v>麦联芳</v>
      </c>
      <c r="C154" s="14" t="s">
        <v>158</v>
      </c>
      <c r="D154" s="15" t="s">
        <v>7</v>
      </c>
      <c r="E154" s="16" t="s">
        <v>8</v>
      </c>
    </row>
    <row r="155" s="2" customFormat="1" ht="29" customHeight="1" spans="1:5">
      <c r="A155" s="12">
        <v>153</v>
      </c>
      <c r="B155" s="13" t="str">
        <f>"麦名菊"</f>
        <v>麦名菊</v>
      </c>
      <c r="C155" s="14" t="s">
        <v>159</v>
      </c>
      <c r="D155" s="15" t="s">
        <v>7</v>
      </c>
      <c r="E155" s="16" t="s">
        <v>8</v>
      </c>
    </row>
    <row r="156" s="2" customFormat="1" ht="29" customHeight="1" spans="1:5">
      <c r="A156" s="12">
        <v>154</v>
      </c>
      <c r="B156" s="13" t="str">
        <f>"麦秋娴"</f>
        <v>麦秋娴</v>
      </c>
      <c r="C156" s="14" t="s">
        <v>160</v>
      </c>
      <c r="D156" s="15" t="s">
        <v>7</v>
      </c>
      <c r="E156" s="16" t="s">
        <v>8</v>
      </c>
    </row>
    <row r="157" s="2" customFormat="1" ht="29" customHeight="1" spans="1:5">
      <c r="A157" s="12">
        <v>155</v>
      </c>
      <c r="B157" s="13" t="str">
        <f>"麦贻环"</f>
        <v>麦贻环</v>
      </c>
      <c r="C157" s="14" t="s">
        <v>161</v>
      </c>
      <c r="D157" s="15" t="s">
        <v>7</v>
      </c>
      <c r="E157" s="16" t="s">
        <v>8</v>
      </c>
    </row>
    <row r="158" s="2" customFormat="1" ht="29" customHeight="1" spans="1:5">
      <c r="A158" s="12">
        <v>156</v>
      </c>
      <c r="B158" s="13" t="str">
        <f>"毛莉莉"</f>
        <v>毛莉莉</v>
      </c>
      <c r="C158" s="14" t="s">
        <v>162</v>
      </c>
      <c r="D158" s="15" t="s">
        <v>7</v>
      </c>
      <c r="E158" s="16" t="s">
        <v>8</v>
      </c>
    </row>
    <row r="159" s="2" customFormat="1" ht="29" customHeight="1" spans="1:5">
      <c r="A159" s="12">
        <v>157</v>
      </c>
      <c r="B159" s="13" t="str">
        <f>"蒙坚"</f>
        <v>蒙坚</v>
      </c>
      <c r="C159" s="14" t="s">
        <v>163</v>
      </c>
      <c r="D159" s="15" t="s">
        <v>7</v>
      </c>
      <c r="E159" s="16" t="s">
        <v>8</v>
      </c>
    </row>
    <row r="160" s="2" customFormat="1" ht="29" customHeight="1" spans="1:5">
      <c r="A160" s="12">
        <v>158</v>
      </c>
      <c r="B160" s="13" t="str">
        <f>"孟运光"</f>
        <v>孟运光</v>
      </c>
      <c r="C160" s="14" t="s">
        <v>164</v>
      </c>
      <c r="D160" s="15" t="s">
        <v>7</v>
      </c>
      <c r="E160" s="16" t="s">
        <v>8</v>
      </c>
    </row>
    <row r="161" s="2" customFormat="1" ht="29" customHeight="1" spans="1:5">
      <c r="A161" s="12">
        <v>159</v>
      </c>
      <c r="B161" s="13" t="str">
        <f>"欧保华"</f>
        <v>欧保华</v>
      </c>
      <c r="C161" s="14" t="s">
        <v>165</v>
      </c>
      <c r="D161" s="15" t="s">
        <v>7</v>
      </c>
      <c r="E161" s="16" t="s">
        <v>8</v>
      </c>
    </row>
    <row r="162" s="2" customFormat="1" ht="29" customHeight="1" spans="1:5">
      <c r="A162" s="12">
        <v>160</v>
      </c>
      <c r="B162" s="13" t="str">
        <f>"潘燕嫩"</f>
        <v>潘燕嫩</v>
      </c>
      <c r="C162" s="14" t="s">
        <v>166</v>
      </c>
      <c r="D162" s="15" t="s">
        <v>7</v>
      </c>
      <c r="E162" s="16" t="s">
        <v>8</v>
      </c>
    </row>
    <row r="163" s="2" customFormat="1" ht="29" customHeight="1" spans="1:5">
      <c r="A163" s="12">
        <v>161</v>
      </c>
      <c r="B163" s="13" t="str">
        <f>"庞传芬"</f>
        <v>庞传芬</v>
      </c>
      <c r="C163" s="14" t="s">
        <v>167</v>
      </c>
      <c r="D163" s="15" t="s">
        <v>7</v>
      </c>
      <c r="E163" s="16" t="s">
        <v>8</v>
      </c>
    </row>
    <row r="164" s="2" customFormat="1" ht="29" customHeight="1" spans="1:5">
      <c r="A164" s="12">
        <v>162</v>
      </c>
      <c r="B164" s="13" t="str">
        <f>"彭刚"</f>
        <v>彭刚</v>
      </c>
      <c r="C164" s="14" t="s">
        <v>168</v>
      </c>
      <c r="D164" s="15" t="s">
        <v>7</v>
      </c>
      <c r="E164" s="16" t="s">
        <v>8</v>
      </c>
    </row>
    <row r="165" s="2" customFormat="1" ht="29" customHeight="1" spans="1:5">
      <c r="A165" s="12">
        <v>163</v>
      </c>
      <c r="B165" s="13" t="str">
        <f>"蒲建腾"</f>
        <v>蒲建腾</v>
      </c>
      <c r="C165" s="14" t="s">
        <v>169</v>
      </c>
      <c r="D165" s="15" t="s">
        <v>7</v>
      </c>
      <c r="E165" s="16" t="s">
        <v>8</v>
      </c>
    </row>
    <row r="166" s="2" customFormat="1" ht="29" customHeight="1" spans="1:5">
      <c r="A166" s="12">
        <v>164</v>
      </c>
      <c r="B166" s="13" t="str">
        <f>"邱丹"</f>
        <v>邱丹</v>
      </c>
      <c r="C166" s="14" t="s">
        <v>170</v>
      </c>
      <c r="D166" s="15" t="s">
        <v>7</v>
      </c>
      <c r="E166" s="16" t="s">
        <v>8</v>
      </c>
    </row>
    <row r="167" s="2" customFormat="1" ht="29" customHeight="1" spans="1:5">
      <c r="A167" s="12">
        <v>165</v>
      </c>
      <c r="B167" s="13" t="str">
        <f>"邱娟"</f>
        <v>邱娟</v>
      </c>
      <c r="C167" s="14" t="s">
        <v>171</v>
      </c>
      <c r="D167" s="15" t="s">
        <v>7</v>
      </c>
      <c r="E167" s="16" t="s">
        <v>8</v>
      </c>
    </row>
    <row r="168" s="2" customFormat="1" ht="29" customHeight="1" spans="1:5">
      <c r="A168" s="12">
        <v>166</v>
      </c>
      <c r="B168" s="13" t="str">
        <f>"邱珊珊"</f>
        <v>邱珊珊</v>
      </c>
      <c r="C168" s="14" t="s">
        <v>172</v>
      </c>
      <c r="D168" s="15" t="s">
        <v>7</v>
      </c>
      <c r="E168" s="16" t="s">
        <v>8</v>
      </c>
    </row>
    <row r="169" s="2" customFormat="1" ht="29" customHeight="1" spans="1:5">
      <c r="A169" s="12">
        <v>167</v>
      </c>
      <c r="B169" s="13" t="str">
        <f>"邱宪"</f>
        <v>邱宪</v>
      </c>
      <c r="C169" s="14" t="s">
        <v>173</v>
      </c>
      <c r="D169" s="15" t="s">
        <v>7</v>
      </c>
      <c r="E169" s="16" t="s">
        <v>8</v>
      </c>
    </row>
    <row r="170" s="2" customFormat="1" ht="29" customHeight="1" spans="1:5">
      <c r="A170" s="12">
        <v>168</v>
      </c>
      <c r="B170" s="13" t="str">
        <f>"邱晓娟"</f>
        <v>邱晓娟</v>
      </c>
      <c r="C170" s="14" t="s">
        <v>174</v>
      </c>
      <c r="D170" s="15" t="s">
        <v>7</v>
      </c>
      <c r="E170" s="16" t="s">
        <v>8</v>
      </c>
    </row>
    <row r="171" s="2" customFormat="1" ht="29" customHeight="1" spans="1:5">
      <c r="A171" s="12">
        <v>169</v>
      </c>
      <c r="B171" s="13" t="str">
        <f>"沈淇才"</f>
        <v>沈淇才</v>
      </c>
      <c r="C171" s="14" t="s">
        <v>175</v>
      </c>
      <c r="D171" s="15" t="s">
        <v>7</v>
      </c>
      <c r="E171" s="16" t="s">
        <v>8</v>
      </c>
    </row>
    <row r="172" s="2" customFormat="1" ht="29" customHeight="1" spans="1:5">
      <c r="A172" s="12">
        <v>170</v>
      </c>
      <c r="B172" s="13" t="str">
        <f>"石金燕"</f>
        <v>石金燕</v>
      </c>
      <c r="C172" s="14" t="s">
        <v>176</v>
      </c>
      <c r="D172" s="15" t="s">
        <v>7</v>
      </c>
      <c r="E172" s="16" t="s">
        <v>8</v>
      </c>
    </row>
    <row r="173" s="2" customFormat="1" ht="29" customHeight="1" spans="1:5">
      <c r="A173" s="12">
        <v>171</v>
      </c>
      <c r="B173" s="13" t="str">
        <f>"史秋萍"</f>
        <v>史秋萍</v>
      </c>
      <c r="C173" s="14" t="s">
        <v>177</v>
      </c>
      <c r="D173" s="15" t="s">
        <v>7</v>
      </c>
      <c r="E173" s="16" t="s">
        <v>8</v>
      </c>
    </row>
    <row r="174" s="2" customFormat="1" ht="29" customHeight="1" spans="1:5">
      <c r="A174" s="12">
        <v>172</v>
      </c>
      <c r="B174" s="13" t="str">
        <f>"宋光文"</f>
        <v>宋光文</v>
      </c>
      <c r="C174" s="14" t="s">
        <v>178</v>
      </c>
      <c r="D174" s="15" t="s">
        <v>7</v>
      </c>
      <c r="E174" s="16" t="s">
        <v>8</v>
      </c>
    </row>
    <row r="175" s="2" customFormat="1" ht="29" customHeight="1" spans="1:5">
      <c r="A175" s="12">
        <v>173</v>
      </c>
      <c r="B175" s="13" t="str">
        <f>"苏慧"</f>
        <v>苏慧</v>
      </c>
      <c r="C175" s="14" t="s">
        <v>179</v>
      </c>
      <c r="D175" s="15" t="s">
        <v>7</v>
      </c>
      <c r="E175" s="16" t="s">
        <v>8</v>
      </c>
    </row>
    <row r="176" s="2" customFormat="1" ht="29" customHeight="1" spans="1:5">
      <c r="A176" s="12">
        <v>174</v>
      </c>
      <c r="B176" s="13" t="str">
        <f>"苏丽"</f>
        <v>苏丽</v>
      </c>
      <c r="C176" s="14" t="s">
        <v>180</v>
      </c>
      <c r="D176" s="15" t="s">
        <v>7</v>
      </c>
      <c r="E176" s="16" t="s">
        <v>8</v>
      </c>
    </row>
    <row r="177" s="2" customFormat="1" ht="29" customHeight="1" spans="1:5">
      <c r="A177" s="12">
        <v>175</v>
      </c>
      <c r="B177" s="13" t="str">
        <f>"苏琳"</f>
        <v>苏琳</v>
      </c>
      <c r="C177" s="14" t="s">
        <v>181</v>
      </c>
      <c r="D177" s="15" t="s">
        <v>7</v>
      </c>
      <c r="E177" s="16" t="s">
        <v>8</v>
      </c>
    </row>
    <row r="178" s="2" customFormat="1" ht="29" customHeight="1" spans="1:5">
      <c r="A178" s="12">
        <v>176</v>
      </c>
      <c r="B178" s="13" t="str">
        <f>"苏小妹"</f>
        <v>苏小妹</v>
      </c>
      <c r="C178" s="14" t="s">
        <v>182</v>
      </c>
      <c r="D178" s="15" t="s">
        <v>7</v>
      </c>
      <c r="E178" s="16" t="s">
        <v>8</v>
      </c>
    </row>
    <row r="179" s="2" customFormat="1" ht="29" customHeight="1" spans="1:5">
      <c r="A179" s="12">
        <v>177</v>
      </c>
      <c r="B179" s="13" t="str">
        <f>"苏瑗霞"</f>
        <v>苏瑗霞</v>
      </c>
      <c r="C179" s="14" t="s">
        <v>183</v>
      </c>
      <c r="D179" s="15" t="s">
        <v>7</v>
      </c>
      <c r="E179" s="16" t="s">
        <v>8</v>
      </c>
    </row>
    <row r="180" s="2" customFormat="1" ht="29" customHeight="1" spans="1:5">
      <c r="A180" s="12">
        <v>178</v>
      </c>
      <c r="B180" s="13" t="str">
        <f>"孙宽"</f>
        <v>孙宽</v>
      </c>
      <c r="C180" s="14" t="s">
        <v>184</v>
      </c>
      <c r="D180" s="15" t="s">
        <v>7</v>
      </c>
      <c r="E180" s="16" t="s">
        <v>8</v>
      </c>
    </row>
    <row r="181" s="2" customFormat="1" ht="29" customHeight="1" spans="1:5">
      <c r="A181" s="12">
        <v>179</v>
      </c>
      <c r="B181" s="13" t="str">
        <f>"孙立新"</f>
        <v>孙立新</v>
      </c>
      <c r="C181" s="14" t="s">
        <v>185</v>
      </c>
      <c r="D181" s="15" t="s">
        <v>7</v>
      </c>
      <c r="E181" s="16" t="s">
        <v>8</v>
      </c>
    </row>
    <row r="182" s="2" customFormat="1" ht="29" customHeight="1" spans="1:5">
      <c r="A182" s="12">
        <v>180</v>
      </c>
      <c r="B182" s="13" t="str">
        <f>"覃俊杰"</f>
        <v>覃俊杰</v>
      </c>
      <c r="C182" s="14" t="s">
        <v>186</v>
      </c>
      <c r="D182" s="15" t="s">
        <v>7</v>
      </c>
      <c r="E182" s="16" t="s">
        <v>8</v>
      </c>
    </row>
    <row r="183" s="2" customFormat="1" ht="29" customHeight="1" spans="1:5">
      <c r="A183" s="12">
        <v>181</v>
      </c>
      <c r="B183" s="13" t="str">
        <f>"覃忠彪"</f>
        <v>覃忠彪</v>
      </c>
      <c r="C183" s="14" t="s">
        <v>187</v>
      </c>
      <c r="D183" s="15" t="s">
        <v>7</v>
      </c>
      <c r="E183" s="16" t="s">
        <v>8</v>
      </c>
    </row>
    <row r="184" s="2" customFormat="1" ht="29" customHeight="1" spans="1:5">
      <c r="A184" s="12">
        <v>182</v>
      </c>
      <c r="B184" s="13" t="str">
        <f>"谭小玉"</f>
        <v>谭小玉</v>
      </c>
      <c r="C184" s="14" t="s">
        <v>188</v>
      </c>
      <c r="D184" s="15" t="s">
        <v>7</v>
      </c>
      <c r="E184" s="16" t="s">
        <v>8</v>
      </c>
    </row>
    <row r="185" s="2" customFormat="1" ht="29" customHeight="1" spans="1:5">
      <c r="A185" s="12">
        <v>183</v>
      </c>
      <c r="B185" s="13" t="str">
        <f>"唐利君"</f>
        <v>唐利君</v>
      </c>
      <c r="C185" s="14" t="s">
        <v>189</v>
      </c>
      <c r="D185" s="15" t="s">
        <v>7</v>
      </c>
      <c r="E185" s="16" t="s">
        <v>8</v>
      </c>
    </row>
    <row r="186" s="2" customFormat="1" ht="29" customHeight="1" spans="1:5">
      <c r="A186" s="12">
        <v>184</v>
      </c>
      <c r="B186" s="13" t="str">
        <f>"唐灵珍"</f>
        <v>唐灵珍</v>
      </c>
      <c r="C186" s="14" t="s">
        <v>190</v>
      </c>
      <c r="D186" s="15" t="s">
        <v>7</v>
      </c>
      <c r="E186" s="16" t="s">
        <v>8</v>
      </c>
    </row>
    <row r="187" s="2" customFormat="1" ht="29" customHeight="1" spans="1:5">
      <c r="A187" s="12">
        <v>185</v>
      </c>
      <c r="B187" s="13" t="str">
        <f>"唐伟森"</f>
        <v>唐伟森</v>
      </c>
      <c r="C187" s="14" t="s">
        <v>191</v>
      </c>
      <c r="D187" s="15" t="s">
        <v>7</v>
      </c>
      <c r="E187" s="16" t="s">
        <v>8</v>
      </c>
    </row>
    <row r="188" s="2" customFormat="1" ht="29" customHeight="1" spans="1:5">
      <c r="A188" s="12">
        <v>186</v>
      </c>
      <c r="B188" s="13" t="str">
        <f>"唐雪佳"</f>
        <v>唐雪佳</v>
      </c>
      <c r="C188" s="14" t="s">
        <v>192</v>
      </c>
      <c r="D188" s="15" t="s">
        <v>7</v>
      </c>
      <c r="E188" s="16" t="s">
        <v>8</v>
      </c>
    </row>
    <row r="189" s="2" customFormat="1" ht="29" customHeight="1" spans="1:5">
      <c r="A189" s="12">
        <v>187</v>
      </c>
      <c r="B189" s="13" t="str">
        <f>"唐艳丽"</f>
        <v>唐艳丽</v>
      </c>
      <c r="C189" s="14" t="s">
        <v>193</v>
      </c>
      <c r="D189" s="15" t="s">
        <v>7</v>
      </c>
      <c r="E189" s="16" t="s">
        <v>8</v>
      </c>
    </row>
    <row r="190" s="2" customFormat="1" ht="29" customHeight="1" spans="1:5">
      <c r="A190" s="12">
        <v>188</v>
      </c>
      <c r="B190" s="13" t="str">
        <f>"万丽娟"</f>
        <v>万丽娟</v>
      </c>
      <c r="C190" s="14" t="s">
        <v>194</v>
      </c>
      <c r="D190" s="15" t="s">
        <v>7</v>
      </c>
      <c r="E190" s="16" t="s">
        <v>8</v>
      </c>
    </row>
    <row r="191" s="2" customFormat="1" ht="29" customHeight="1" spans="1:5">
      <c r="A191" s="12">
        <v>189</v>
      </c>
      <c r="B191" s="13" t="str">
        <f>"王朝丽"</f>
        <v>王朝丽</v>
      </c>
      <c r="C191" s="14" t="s">
        <v>195</v>
      </c>
      <c r="D191" s="15" t="s">
        <v>7</v>
      </c>
      <c r="E191" s="16" t="s">
        <v>8</v>
      </c>
    </row>
    <row r="192" s="2" customFormat="1" ht="29" customHeight="1" spans="1:5">
      <c r="A192" s="12">
        <v>190</v>
      </c>
      <c r="B192" s="13" t="str">
        <f>"王翠云"</f>
        <v>王翠云</v>
      </c>
      <c r="C192" s="14" t="s">
        <v>196</v>
      </c>
      <c r="D192" s="15" t="s">
        <v>7</v>
      </c>
      <c r="E192" s="16" t="s">
        <v>8</v>
      </c>
    </row>
    <row r="193" s="2" customFormat="1" ht="29" customHeight="1" spans="1:5">
      <c r="A193" s="12">
        <v>191</v>
      </c>
      <c r="B193" s="13" t="str">
        <f>"王发庆"</f>
        <v>王发庆</v>
      </c>
      <c r="C193" s="14" t="s">
        <v>197</v>
      </c>
      <c r="D193" s="15" t="s">
        <v>7</v>
      </c>
      <c r="E193" s="16" t="s">
        <v>8</v>
      </c>
    </row>
    <row r="194" s="2" customFormat="1" ht="29" customHeight="1" spans="1:5">
      <c r="A194" s="12">
        <v>192</v>
      </c>
      <c r="B194" s="13" t="str">
        <f>"王范素"</f>
        <v>王范素</v>
      </c>
      <c r="C194" s="14" t="s">
        <v>198</v>
      </c>
      <c r="D194" s="15" t="s">
        <v>7</v>
      </c>
      <c r="E194" s="16" t="s">
        <v>8</v>
      </c>
    </row>
    <row r="195" s="2" customFormat="1" ht="29" customHeight="1" spans="1:5">
      <c r="A195" s="12">
        <v>193</v>
      </c>
      <c r="B195" s="13" t="str">
        <f>"王刚"</f>
        <v>王刚</v>
      </c>
      <c r="C195" s="14" t="s">
        <v>199</v>
      </c>
      <c r="D195" s="15" t="s">
        <v>7</v>
      </c>
      <c r="E195" s="16" t="s">
        <v>8</v>
      </c>
    </row>
    <row r="196" s="2" customFormat="1" ht="29" customHeight="1" spans="1:5">
      <c r="A196" s="12">
        <v>194</v>
      </c>
      <c r="B196" s="13" t="str">
        <f>"王海鹰"</f>
        <v>王海鹰</v>
      </c>
      <c r="C196" s="14" t="s">
        <v>200</v>
      </c>
      <c r="D196" s="15" t="s">
        <v>7</v>
      </c>
      <c r="E196" s="16" t="s">
        <v>8</v>
      </c>
    </row>
    <row r="197" s="2" customFormat="1" ht="29" customHeight="1" spans="1:5">
      <c r="A197" s="12">
        <v>195</v>
      </c>
      <c r="B197" s="13" t="str">
        <f>"王辉丹"</f>
        <v>王辉丹</v>
      </c>
      <c r="C197" s="14" t="s">
        <v>201</v>
      </c>
      <c r="D197" s="15" t="s">
        <v>7</v>
      </c>
      <c r="E197" s="16" t="s">
        <v>8</v>
      </c>
    </row>
    <row r="198" s="2" customFormat="1" ht="29" customHeight="1" spans="1:5">
      <c r="A198" s="12">
        <v>196</v>
      </c>
      <c r="B198" s="13" t="str">
        <f>"王江艳"</f>
        <v>王江艳</v>
      </c>
      <c r="C198" s="14" t="s">
        <v>202</v>
      </c>
      <c r="D198" s="15" t="s">
        <v>7</v>
      </c>
      <c r="E198" s="16" t="s">
        <v>8</v>
      </c>
    </row>
    <row r="199" s="2" customFormat="1" ht="29" customHeight="1" spans="1:5">
      <c r="A199" s="12">
        <v>197</v>
      </c>
      <c r="B199" s="13" t="str">
        <f>"王菁"</f>
        <v>王菁</v>
      </c>
      <c r="C199" s="14" t="s">
        <v>203</v>
      </c>
      <c r="D199" s="15" t="s">
        <v>7</v>
      </c>
      <c r="E199" s="16" t="s">
        <v>8</v>
      </c>
    </row>
    <row r="200" s="2" customFormat="1" ht="29" customHeight="1" spans="1:5">
      <c r="A200" s="12">
        <v>198</v>
      </c>
      <c r="B200" s="13" t="str">
        <f>"王丽"</f>
        <v>王丽</v>
      </c>
      <c r="C200" s="14" t="s">
        <v>204</v>
      </c>
      <c r="D200" s="15" t="s">
        <v>7</v>
      </c>
      <c r="E200" s="16" t="s">
        <v>8</v>
      </c>
    </row>
    <row r="201" s="2" customFormat="1" ht="29" customHeight="1" spans="1:5">
      <c r="A201" s="12">
        <v>199</v>
      </c>
      <c r="B201" s="13" t="str">
        <f>"王丽爽"</f>
        <v>王丽爽</v>
      </c>
      <c r="C201" s="14" t="s">
        <v>205</v>
      </c>
      <c r="D201" s="15" t="s">
        <v>7</v>
      </c>
      <c r="E201" s="16" t="s">
        <v>8</v>
      </c>
    </row>
    <row r="202" s="2" customFormat="1" ht="29" customHeight="1" spans="1:5">
      <c r="A202" s="12">
        <v>200</v>
      </c>
      <c r="B202" s="13" t="str">
        <f>"王良凎"</f>
        <v>王良凎</v>
      </c>
      <c r="C202" s="14" t="s">
        <v>206</v>
      </c>
      <c r="D202" s="15" t="s">
        <v>7</v>
      </c>
      <c r="E202" s="16" t="s">
        <v>8</v>
      </c>
    </row>
    <row r="203" s="2" customFormat="1" ht="29" customHeight="1" spans="1:5">
      <c r="A203" s="12">
        <v>201</v>
      </c>
      <c r="B203" s="13" t="str">
        <f>"王亮"</f>
        <v>王亮</v>
      </c>
      <c r="C203" s="14" t="s">
        <v>207</v>
      </c>
      <c r="D203" s="15" t="s">
        <v>7</v>
      </c>
      <c r="E203" s="16" t="s">
        <v>8</v>
      </c>
    </row>
    <row r="204" s="2" customFormat="1" ht="29" customHeight="1" spans="1:5">
      <c r="A204" s="12">
        <v>202</v>
      </c>
      <c r="B204" s="13" t="str">
        <f>"王妹"</f>
        <v>王妹</v>
      </c>
      <c r="C204" s="14" t="s">
        <v>208</v>
      </c>
      <c r="D204" s="15" t="s">
        <v>7</v>
      </c>
      <c r="E204" s="16" t="s">
        <v>8</v>
      </c>
    </row>
    <row r="205" s="2" customFormat="1" ht="29" customHeight="1" spans="1:5">
      <c r="A205" s="12">
        <v>203</v>
      </c>
      <c r="B205" s="13" t="str">
        <f>"王敏"</f>
        <v>王敏</v>
      </c>
      <c r="C205" s="14" t="s">
        <v>209</v>
      </c>
      <c r="D205" s="15" t="s">
        <v>7</v>
      </c>
      <c r="E205" s="16" t="s">
        <v>8</v>
      </c>
    </row>
    <row r="206" s="2" customFormat="1" ht="29" customHeight="1" spans="1:5">
      <c r="A206" s="12">
        <v>204</v>
      </c>
      <c r="B206" s="13" t="str">
        <f>"王倩"</f>
        <v>王倩</v>
      </c>
      <c r="C206" s="14" t="s">
        <v>210</v>
      </c>
      <c r="D206" s="15" t="s">
        <v>7</v>
      </c>
      <c r="E206" s="16" t="s">
        <v>8</v>
      </c>
    </row>
    <row r="207" s="2" customFormat="1" ht="29" customHeight="1" spans="1:5">
      <c r="A207" s="12">
        <v>205</v>
      </c>
      <c r="B207" s="13" t="str">
        <f>"王琼汉"</f>
        <v>王琼汉</v>
      </c>
      <c r="C207" s="14" t="s">
        <v>211</v>
      </c>
      <c r="D207" s="15" t="s">
        <v>7</v>
      </c>
      <c r="E207" s="16" t="s">
        <v>8</v>
      </c>
    </row>
    <row r="208" s="2" customFormat="1" ht="29" customHeight="1" spans="1:5">
      <c r="A208" s="12">
        <v>206</v>
      </c>
      <c r="B208" s="13" t="str">
        <f>"王琼妹"</f>
        <v>王琼妹</v>
      </c>
      <c r="C208" s="14" t="s">
        <v>212</v>
      </c>
      <c r="D208" s="15" t="s">
        <v>7</v>
      </c>
      <c r="E208" s="16" t="s">
        <v>8</v>
      </c>
    </row>
    <row r="209" s="2" customFormat="1" ht="29" customHeight="1" spans="1:5">
      <c r="A209" s="12">
        <v>207</v>
      </c>
      <c r="B209" s="13" t="str">
        <f>"王群"</f>
        <v>王群</v>
      </c>
      <c r="C209" s="14" t="s">
        <v>213</v>
      </c>
      <c r="D209" s="15" t="s">
        <v>7</v>
      </c>
      <c r="E209" s="16" t="s">
        <v>8</v>
      </c>
    </row>
    <row r="210" s="2" customFormat="1" ht="29" customHeight="1" spans="1:5">
      <c r="A210" s="12">
        <v>208</v>
      </c>
      <c r="B210" s="13" t="str">
        <f>"王仁兴"</f>
        <v>王仁兴</v>
      </c>
      <c r="C210" s="14" t="s">
        <v>214</v>
      </c>
      <c r="D210" s="15" t="s">
        <v>7</v>
      </c>
      <c r="E210" s="16" t="s">
        <v>8</v>
      </c>
    </row>
    <row r="211" s="2" customFormat="1" ht="29" customHeight="1" spans="1:5">
      <c r="A211" s="12">
        <v>209</v>
      </c>
      <c r="B211" s="13" t="str">
        <f>"王世云"</f>
        <v>王世云</v>
      </c>
      <c r="C211" s="14" t="s">
        <v>215</v>
      </c>
      <c r="D211" s="15" t="s">
        <v>7</v>
      </c>
      <c r="E211" s="16" t="s">
        <v>8</v>
      </c>
    </row>
    <row r="212" s="2" customFormat="1" ht="29" customHeight="1" spans="1:5">
      <c r="A212" s="12">
        <v>210</v>
      </c>
      <c r="B212" s="13" t="str">
        <f>"王小花"</f>
        <v>王小花</v>
      </c>
      <c r="C212" s="14" t="s">
        <v>216</v>
      </c>
      <c r="D212" s="15" t="s">
        <v>7</v>
      </c>
      <c r="E212" s="16" t="s">
        <v>8</v>
      </c>
    </row>
    <row r="213" s="2" customFormat="1" ht="29" customHeight="1" spans="1:5">
      <c r="A213" s="12">
        <v>211</v>
      </c>
      <c r="B213" s="13" t="str">
        <f>"王小清"</f>
        <v>王小清</v>
      </c>
      <c r="C213" s="14" t="s">
        <v>217</v>
      </c>
      <c r="D213" s="15" t="s">
        <v>7</v>
      </c>
      <c r="E213" s="16" t="s">
        <v>8</v>
      </c>
    </row>
    <row r="214" s="2" customFormat="1" ht="29" customHeight="1" spans="1:5">
      <c r="A214" s="12">
        <v>212</v>
      </c>
      <c r="B214" s="13" t="str">
        <f>"王小燕"</f>
        <v>王小燕</v>
      </c>
      <c r="C214" s="14" t="s">
        <v>218</v>
      </c>
      <c r="D214" s="15" t="s">
        <v>7</v>
      </c>
      <c r="E214" s="16" t="s">
        <v>8</v>
      </c>
    </row>
    <row r="215" s="2" customFormat="1" ht="29" customHeight="1" spans="1:5">
      <c r="A215" s="12">
        <v>213</v>
      </c>
      <c r="B215" s="13" t="str">
        <f>"王晓玲"</f>
        <v>王晓玲</v>
      </c>
      <c r="C215" s="14" t="s">
        <v>219</v>
      </c>
      <c r="D215" s="15" t="s">
        <v>7</v>
      </c>
      <c r="E215" s="16" t="s">
        <v>8</v>
      </c>
    </row>
    <row r="216" s="2" customFormat="1" ht="29" customHeight="1" spans="1:5">
      <c r="A216" s="12">
        <v>214</v>
      </c>
      <c r="B216" s="13" t="str">
        <f>"王晓婷"</f>
        <v>王晓婷</v>
      </c>
      <c r="C216" s="14" t="s">
        <v>220</v>
      </c>
      <c r="D216" s="15" t="s">
        <v>7</v>
      </c>
      <c r="E216" s="16" t="s">
        <v>8</v>
      </c>
    </row>
    <row r="217" s="2" customFormat="1" ht="29" customHeight="1" spans="1:5">
      <c r="A217" s="12">
        <v>215</v>
      </c>
      <c r="B217" s="13" t="str">
        <f>"王欣"</f>
        <v>王欣</v>
      </c>
      <c r="C217" s="14" t="s">
        <v>221</v>
      </c>
      <c r="D217" s="15" t="s">
        <v>7</v>
      </c>
      <c r="E217" s="16" t="s">
        <v>8</v>
      </c>
    </row>
    <row r="218" s="2" customFormat="1" ht="29" customHeight="1" spans="1:5">
      <c r="A218" s="12">
        <v>216</v>
      </c>
      <c r="B218" s="13" t="str">
        <f>"王雪"</f>
        <v>王雪</v>
      </c>
      <c r="C218" s="14" t="s">
        <v>222</v>
      </c>
      <c r="D218" s="15" t="s">
        <v>7</v>
      </c>
      <c r="E218" s="16" t="s">
        <v>8</v>
      </c>
    </row>
    <row r="219" s="2" customFormat="1" ht="29" customHeight="1" spans="1:5">
      <c r="A219" s="12">
        <v>217</v>
      </c>
      <c r="B219" s="13" t="str">
        <f>"王亚恋"</f>
        <v>王亚恋</v>
      </c>
      <c r="C219" s="14" t="s">
        <v>223</v>
      </c>
      <c r="D219" s="15" t="s">
        <v>7</v>
      </c>
      <c r="E219" s="16" t="s">
        <v>8</v>
      </c>
    </row>
    <row r="220" s="2" customFormat="1" ht="29" customHeight="1" spans="1:5">
      <c r="A220" s="12">
        <v>218</v>
      </c>
      <c r="B220" s="13" t="str">
        <f>"王燕玲"</f>
        <v>王燕玲</v>
      </c>
      <c r="C220" s="14" t="s">
        <v>224</v>
      </c>
      <c r="D220" s="15" t="s">
        <v>7</v>
      </c>
      <c r="E220" s="16" t="s">
        <v>8</v>
      </c>
    </row>
    <row r="221" s="2" customFormat="1" ht="29" customHeight="1" spans="1:5">
      <c r="A221" s="12">
        <v>219</v>
      </c>
      <c r="B221" s="13" t="str">
        <f>"王依璇"</f>
        <v>王依璇</v>
      </c>
      <c r="C221" s="14" t="s">
        <v>225</v>
      </c>
      <c r="D221" s="15" t="s">
        <v>7</v>
      </c>
      <c r="E221" s="16" t="s">
        <v>8</v>
      </c>
    </row>
    <row r="222" s="2" customFormat="1" ht="29" customHeight="1" spans="1:5">
      <c r="A222" s="12">
        <v>220</v>
      </c>
      <c r="B222" s="13" t="str">
        <f>"王映芹"</f>
        <v>王映芹</v>
      </c>
      <c r="C222" s="14" t="s">
        <v>226</v>
      </c>
      <c r="D222" s="15" t="s">
        <v>7</v>
      </c>
      <c r="E222" s="16" t="s">
        <v>8</v>
      </c>
    </row>
    <row r="223" s="2" customFormat="1" ht="29" customHeight="1" spans="1:5">
      <c r="A223" s="12">
        <v>221</v>
      </c>
      <c r="B223" s="13" t="str">
        <f>"王瑜"</f>
        <v>王瑜</v>
      </c>
      <c r="C223" s="14" t="s">
        <v>227</v>
      </c>
      <c r="D223" s="15" t="s">
        <v>7</v>
      </c>
      <c r="E223" s="16" t="s">
        <v>8</v>
      </c>
    </row>
    <row r="224" s="2" customFormat="1" ht="29" customHeight="1" spans="1:5">
      <c r="A224" s="12">
        <v>222</v>
      </c>
      <c r="B224" s="13" t="str">
        <f>"王予纤"</f>
        <v>王予纤</v>
      </c>
      <c r="C224" s="14" t="s">
        <v>228</v>
      </c>
      <c r="D224" s="15" t="s">
        <v>7</v>
      </c>
      <c r="E224" s="16" t="s">
        <v>8</v>
      </c>
    </row>
    <row r="225" s="2" customFormat="1" ht="29" customHeight="1" spans="1:5">
      <c r="A225" s="12">
        <v>223</v>
      </c>
      <c r="B225" s="13" t="str">
        <f>"王珍"</f>
        <v>王珍</v>
      </c>
      <c r="C225" s="14" t="s">
        <v>229</v>
      </c>
      <c r="D225" s="15" t="s">
        <v>7</v>
      </c>
      <c r="E225" s="16" t="s">
        <v>8</v>
      </c>
    </row>
    <row r="226" s="2" customFormat="1" ht="29" customHeight="1" spans="1:5">
      <c r="A226" s="12">
        <v>224</v>
      </c>
      <c r="B226" s="13" t="str">
        <f>"王转"</f>
        <v>王转</v>
      </c>
      <c r="C226" s="14" t="s">
        <v>230</v>
      </c>
      <c r="D226" s="15" t="s">
        <v>7</v>
      </c>
      <c r="E226" s="16" t="s">
        <v>8</v>
      </c>
    </row>
    <row r="227" s="2" customFormat="1" ht="29" customHeight="1" spans="1:5">
      <c r="A227" s="12">
        <v>225</v>
      </c>
      <c r="B227" s="13" t="str">
        <f>"王转"</f>
        <v>王转</v>
      </c>
      <c r="C227" s="14" t="s">
        <v>231</v>
      </c>
      <c r="D227" s="15" t="s">
        <v>7</v>
      </c>
      <c r="E227" s="16" t="s">
        <v>8</v>
      </c>
    </row>
    <row r="228" s="2" customFormat="1" ht="29" customHeight="1" spans="1:5">
      <c r="A228" s="12">
        <v>226</v>
      </c>
      <c r="B228" s="13" t="str">
        <f>"王紫燕"</f>
        <v>王紫燕</v>
      </c>
      <c r="C228" s="14" t="s">
        <v>232</v>
      </c>
      <c r="D228" s="15" t="s">
        <v>7</v>
      </c>
      <c r="E228" s="16" t="s">
        <v>8</v>
      </c>
    </row>
    <row r="229" s="2" customFormat="1" ht="29" customHeight="1" spans="1:5">
      <c r="A229" s="12">
        <v>227</v>
      </c>
      <c r="B229" s="13" t="str">
        <f>"王宗达"</f>
        <v>王宗达</v>
      </c>
      <c r="C229" s="14" t="s">
        <v>233</v>
      </c>
      <c r="D229" s="15" t="s">
        <v>7</v>
      </c>
      <c r="E229" s="16" t="s">
        <v>8</v>
      </c>
    </row>
    <row r="230" s="2" customFormat="1" ht="29" customHeight="1" spans="1:5">
      <c r="A230" s="12">
        <v>228</v>
      </c>
      <c r="B230" s="13" t="str">
        <f>"温财亮"</f>
        <v>温财亮</v>
      </c>
      <c r="C230" s="14" t="s">
        <v>234</v>
      </c>
      <c r="D230" s="15" t="s">
        <v>7</v>
      </c>
      <c r="E230" s="16" t="s">
        <v>8</v>
      </c>
    </row>
    <row r="231" s="2" customFormat="1" ht="29" customHeight="1" spans="1:5">
      <c r="A231" s="12">
        <v>229</v>
      </c>
      <c r="B231" s="13" t="str">
        <f>"温州杰"</f>
        <v>温州杰</v>
      </c>
      <c r="C231" s="14" t="s">
        <v>235</v>
      </c>
      <c r="D231" s="15" t="s">
        <v>7</v>
      </c>
      <c r="E231" s="16" t="s">
        <v>8</v>
      </c>
    </row>
    <row r="232" s="2" customFormat="1" ht="29" customHeight="1" spans="1:5">
      <c r="A232" s="12">
        <v>230</v>
      </c>
      <c r="B232" s="13" t="str">
        <f>"文凤提"</f>
        <v>文凤提</v>
      </c>
      <c r="C232" s="14" t="s">
        <v>236</v>
      </c>
      <c r="D232" s="15" t="s">
        <v>7</v>
      </c>
      <c r="E232" s="16" t="s">
        <v>8</v>
      </c>
    </row>
    <row r="233" s="2" customFormat="1" ht="29" customHeight="1" spans="1:5">
      <c r="A233" s="12">
        <v>231</v>
      </c>
      <c r="B233" s="13" t="str">
        <f>"文随方"</f>
        <v>文随方</v>
      </c>
      <c r="C233" s="14" t="s">
        <v>237</v>
      </c>
      <c r="D233" s="15" t="s">
        <v>7</v>
      </c>
      <c r="E233" s="16" t="s">
        <v>8</v>
      </c>
    </row>
    <row r="234" s="2" customFormat="1" ht="29" customHeight="1" spans="1:5">
      <c r="A234" s="12">
        <v>232</v>
      </c>
      <c r="B234" s="13" t="str">
        <f>"翁时勇"</f>
        <v>翁时勇</v>
      </c>
      <c r="C234" s="14" t="s">
        <v>238</v>
      </c>
      <c r="D234" s="15" t="s">
        <v>7</v>
      </c>
      <c r="E234" s="16" t="s">
        <v>8</v>
      </c>
    </row>
    <row r="235" s="2" customFormat="1" ht="29" customHeight="1" spans="1:5">
      <c r="A235" s="12">
        <v>233</v>
      </c>
      <c r="B235" s="13" t="str">
        <f>"翁小莉"</f>
        <v>翁小莉</v>
      </c>
      <c r="C235" s="14" t="s">
        <v>239</v>
      </c>
      <c r="D235" s="15" t="s">
        <v>7</v>
      </c>
      <c r="E235" s="16" t="s">
        <v>8</v>
      </c>
    </row>
    <row r="236" s="2" customFormat="1" ht="29" customHeight="1" spans="1:5">
      <c r="A236" s="12">
        <v>234</v>
      </c>
      <c r="B236" s="13" t="str">
        <f>"翁珠格"</f>
        <v>翁珠格</v>
      </c>
      <c r="C236" s="14" t="s">
        <v>240</v>
      </c>
      <c r="D236" s="15" t="s">
        <v>7</v>
      </c>
      <c r="E236" s="16" t="s">
        <v>8</v>
      </c>
    </row>
    <row r="237" s="2" customFormat="1" ht="29" customHeight="1" spans="1:5">
      <c r="A237" s="12">
        <v>235</v>
      </c>
      <c r="B237" s="13" t="str">
        <f>"吴多智"</f>
        <v>吴多智</v>
      </c>
      <c r="C237" s="14" t="s">
        <v>63</v>
      </c>
      <c r="D237" s="15" t="s">
        <v>7</v>
      </c>
      <c r="E237" s="16" t="s">
        <v>8</v>
      </c>
    </row>
    <row r="238" s="2" customFormat="1" ht="29" customHeight="1" spans="1:5">
      <c r="A238" s="12">
        <v>236</v>
      </c>
      <c r="B238" s="13" t="str">
        <f>"吴芳"</f>
        <v>吴芳</v>
      </c>
      <c r="C238" s="14" t="s">
        <v>241</v>
      </c>
      <c r="D238" s="15" t="s">
        <v>7</v>
      </c>
      <c r="E238" s="16" t="s">
        <v>8</v>
      </c>
    </row>
    <row r="239" s="2" customFormat="1" ht="29" customHeight="1" spans="1:5">
      <c r="A239" s="12">
        <v>237</v>
      </c>
      <c r="B239" s="13" t="str">
        <f>"吴海荣"</f>
        <v>吴海荣</v>
      </c>
      <c r="C239" s="14" t="s">
        <v>242</v>
      </c>
      <c r="D239" s="15" t="s">
        <v>7</v>
      </c>
      <c r="E239" s="16" t="s">
        <v>8</v>
      </c>
    </row>
    <row r="240" s="2" customFormat="1" ht="29" customHeight="1" spans="1:5">
      <c r="A240" s="12">
        <v>238</v>
      </c>
      <c r="B240" s="13" t="str">
        <f>"吴海云"</f>
        <v>吴海云</v>
      </c>
      <c r="C240" s="14" t="s">
        <v>243</v>
      </c>
      <c r="D240" s="15" t="s">
        <v>7</v>
      </c>
      <c r="E240" s="16" t="s">
        <v>8</v>
      </c>
    </row>
    <row r="241" s="2" customFormat="1" ht="29" customHeight="1" spans="1:5">
      <c r="A241" s="12">
        <v>239</v>
      </c>
      <c r="B241" s="13" t="str">
        <f>"吴丽君"</f>
        <v>吴丽君</v>
      </c>
      <c r="C241" s="14" t="s">
        <v>244</v>
      </c>
      <c r="D241" s="15" t="s">
        <v>7</v>
      </c>
      <c r="E241" s="16" t="s">
        <v>8</v>
      </c>
    </row>
    <row r="242" s="2" customFormat="1" ht="29" customHeight="1" spans="1:5">
      <c r="A242" s="12">
        <v>240</v>
      </c>
      <c r="B242" s="13" t="str">
        <f>"吴清芬"</f>
        <v>吴清芬</v>
      </c>
      <c r="C242" s="14" t="s">
        <v>245</v>
      </c>
      <c r="D242" s="15" t="s">
        <v>7</v>
      </c>
      <c r="E242" s="16" t="s">
        <v>8</v>
      </c>
    </row>
    <row r="243" s="2" customFormat="1" ht="29" customHeight="1" spans="1:5">
      <c r="A243" s="12">
        <v>241</v>
      </c>
      <c r="B243" s="13" t="str">
        <f>"吴武"</f>
        <v>吴武</v>
      </c>
      <c r="C243" s="14" t="s">
        <v>246</v>
      </c>
      <c r="D243" s="15" t="s">
        <v>7</v>
      </c>
      <c r="E243" s="16" t="s">
        <v>8</v>
      </c>
    </row>
    <row r="244" s="2" customFormat="1" ht="29" customHeight="1" spans="1:5">
      <c r="A244" s="12">
        <v>242</v>
      </c>
      <c r="B244" s="13" t="str">
        <f>"吴小妹"</f>
        <v>吴小妹</v>
      </c>
      <c r="C244" s="14" t="s">
        <v>247</v>
      </c>
      <c r="D244" s="15" t="s">
        <v>7</v>
      </c>
      <c r="E244" s="16" t="s">
        <v>8</v>
      </c>
    </row>
    <row r="245" s="2" customFormat="1" ht="29" customHeight="1" spans="1:5">
      <c r="A245" s="12">
        <v>243</v>
      </c>
      <c r="B245" s="13" t="str">
        <f>"吴秀宁"</f>
        <v>吴秀宁</v>
      </c>
      <c r="C245" s="14" t="s">
        <v>248</v>
      </c>
      <c r="D245" s="15" t="s">
        <v>7</v>
      </c>
      <c r="E245" s="16" t="s">
        <v>8</v>
      </c>
    </row>
    <row r="246" s="2" customFormat="1" ht="29" customHeight="1" spans="1:5">
      <c r="A246" s="12">
        <v>244</v>
      </c>
      <c r="B246" s="13" t="str">
        <f>"吴雅琴"</f>
        <v>吴雅琴</v>
      </c>
      <c r="C246" s="14" t="s">
        <v>249</v>
      </c>
      <c r="D246" s="15" t="s">
        <v>7</v>
      </c>
      <c r="E246" s="16" t="s">
        <v>8</v>
      </c>
    </row>
    <row r="247" s="2" customFormat="1" ht="29" customHeight="1" spans="1:5">
      <c r="A247" s="12">
        <v>245</v>
      </c>
      <c r="B247" s="13" t="str">
        <f>"吴忠虹"</f>
        <v>吴忠虹</v>
      </c>
      <c r="C247" s="14" t="s">
        <v>250</v>
      </c>
      <c r="D247" s="15" t="s">
        <v>7</v>
      </c>
      <c r="E247" s="16" t="s">
        <v>8</v>
      </c>
    </row>
    <row r="248" s="2" customFormat="1" ht="29" customHeight="1" spans="1:5">
      <c r="A248" s="12">
        <v>246</v>
      </c>
      <c r="B248" s="13" t="str">
        <f>"夏红霞"</f>
        <v>夏红霞</v>
      </c>
      <c r="C248" s="14" t="s">
        <v>251</v>
      </c>
      <c r="D248" s="15" t="s">
        <v>7</v>
      </c>
      <c r="E248" s="16" t="s">
        <v>8</v>
      </c>
    </row>
    <row r="249" s="2" customFormat="1" ht="29" customHeight="1" spans="1:5">
      <c r="A249" s="12">
        <v>247</v>
      </c>
      <c r="B249" s="13" t="str">
        <f>"谢灵春"</f>
        <v>谢灵春</v>
      </c>
      <c r="C249" s="14" t="s">
        <v>252</v>
      </c>
      <c r="D249" s="15" t="s">
        <v>7</v>
      </c>
      <c r="E249" s="16" t="s">
        <v>8</v>
      </c>
    </row>
    <row r="250" s="2" customFormat="1" ht="29" customHeight="1" spans="1:5">
      <c r="A250" s="12">
        <v>248</v>
      </c>
      <c r="B250" s="13" t="str">
        <f>"谢少萍"</f>
        <v>谢少萍</v>
      </c>
      <c r="C250" s="14" t="s">
        <v>253</v>
      </c>
      <c r="D250" s="15" t="s">
        <v>7</v>
      </c>
      <c r="E250" s="16" t="s">
        <v>8</v>
      </c>
    </row>
    <row r="251" s="2" customFormat="1" ht="29" customHeight="1" spans="1:5">
      <c r="A251" s="12">
        <v>249</v>
      </c>
      <c r="B251" s="13" t="str">
        <f>"谢寿喜"</f>
        <v>谢寿喜</v>
      </c>
      <c r="C251" s="14" t="s">
        <v>254</v>
      </c>
      <c r="D251" s="15" t="s">
        <v>7</v>
      </c>
      <c r="E251" s="16" t="s">
        <v>8</v>
      </c>
    </row>
    <row r="252" s="2" customFormat="1" ht="29" customHeight="1" spans="1:5">
      <c r="A252" s="12">
        <v>250</v>
      </c>
      <c r="B252" s="13" t="str">
        <f>"谢万清"</f>
        <v>谢万清</v>
      </c>
      <c r="C252" s="14" t="s">
        <v>255</v>
      </c>
      <c r="D252" s="15" t="s">
        <v>7</v>
      </c>
      <c r="E252" s="16" t="s">
        <v>8</v>
      </c>
    </row>
    <row r="253" s="2" customFormat="1" ht="29" customHeight="1" spans="1:5">
      <c r="A253" s="12">
        <v>251</v>
      </c>
      <c r="B253" s="13" t="str">
        <f>"邢惠艳"</f>
        <v>邢惠艳</v>
      </c>
      <c r="C253" s="14" t="s">
        <v>256</v>
      </c>
      <c r="D253" s="15" t="s">
        <v>7</v>
      </c>
      <c r="E253" s="16" t="s">
        <v>8</v>
      </c>
    </row>
    <row r="254" s="2" customFormat="1" ht="29" customHeight="1" spans="1:5">
      <c r="A254" s="12">
        <v>252</v>
      </c>
      <c r="B254" s="13" t="str">
        <f>"邢玲"</f>
        <v>邢玲</v>
      </c>
      <c r="C254" s="14" t="s">
        <v>257</v>
      </c>
      <c r="D254" s="15" t="s">
        <v>7</v>
      </c>
      <c r="E254" s="16" t="s">
        <v>8</v>
      </c>
    </row>
    <row r="255" s="2" customFormat="1" ht="29" customHeight="1" spans="1:5">
      <c r="A255" s="12">
        <v>253</v>
      </c>
      <c r="B255" s="13" t="str">
        <f>"徐娟"</f>
        <v>徐娟</v>
      </c>
      <c r="C255" s="14" t="s">
        <v>258</v>
      </c>
      <c r="D255" s="15" t="s">
        <v>7</v>
      </c>
      <c r="E255" s="16" t="s">
        <v>8</v>
      </c>
    </row>
    <row r="256" s="2" customFormat="1" ht="29" customHeight="1" spans="1:5">
      <c r="A256" s="12">
        <v>254</v>
      </c>
      <c r="B256" s="13" t="str">
        <f>"许飞"</f>
        <v>许飞</v>
      </c>
      <c r="C256" s="14" t="s">
        <v>259</v>
      </c>
      <c r="D256" s="15" t="s">
        <v>7</v>
      </c>
      <c r="E256" s="16" t="s">
        <v>8</v>
      </c>
    </row>
    <row r="257" s="2" customFormat="1" ht="29" customHeight="1" spans="1:5">
      <c r="A257" s="12">
        <v>255</v>
      </c>
      <c r="B257" s="13" t="str">
        <f>"许小英"</f>
        <v>许小英</v>
      </c>
      <c r="C257" s="14" t="s">
        <v>260</v>
      </c>
      <c r="D257" s="15" t="s">
        <v>7</v>
      </c>
      <c r="E257" s="16" t="s">
        <v>8</v>
      </c>
    </row>
    <row r="258" s="2" customFormat="1" ht="29" customHeight="1" spans="1:5">
      <c r="A258" s="12">
        <v>256</v>
      </c>
      <c r="B258" s="13" t="str">
        <f>"薛清静"</f>
        <v>薛清静</v>
      </c>
      <c r="C258" s="14" t="s">
        <v>261</v>
      </c>
      <c r="D258" s="15" t="s">
        <v>7</v>
      </c>
      <c r="E258" s="16" t="s">
        <v>8</v>
      </c>
    </row>
    <row r="259" s="2" customFormat="1" ht="29" customHeight="1" spans="1:5">
      <c r="A259" s="12">
        <v>257</v>
      </c>
      <c r="B259" s="13" t="str">
        <f>"薛祥伟"</f>
        <v>薛祥伟</v>
      </c>
      <c r="C259" s="14" t="s">
        <v>262</v>
      </c>
      <c r="D259" s="15" t="s">
        <v>7</v>
      </c>
      <c r="E259" s="16" t="s">
        <v>8</v>
      </c>
    </row>
    <row r="260" s="2" customFormat="1" ht="29" customHeight="1" spans="1:5">
      <c r="A260" s="12">
        <v>258</v>
      </c>
      <c r="B260" s="13" t="str">
        <f>"严小云"</f>
        <v>严小云</v>
      </c>
      <c r="C260" s="14" t="s">
        <v>108</v>
      </c>
      <c r="D260" s="15" t="s">
        <v>7</v>
      </c>
      <c r="E260" s="16" t="s">
        <v>8</v>
      </c>
    </row>
    <row r="261" s="2" customFormat="1" ht="29" customHeight="1" spans="1:5">
      <c r="A261" s="12">
        <v>259</v>
      </c>
      <c r="B261" s="13" t="str">
        <f>"杨来儒"</f>
        <v>杨来儒</v>
      </c>
      <c r="C261" s="14" t="s">
        <v>263</v>
      </c>
      <c r="D261" s="15" t="s">
        <v>7</v>
      </c>
      <c r="E261" s="16" t="s">
        <v>8</v>
      </c>
    </row>
    <row r="262" s="2" customFormat="1" ht="29" customHeight="1" spans="1:5">
      <c r="A262" s="12">
        <v>260</v>
      </c>
      <c r="B262" s="13" t="str">
        <f>"杨淑玉"</f>
        <v>杨淑玉</v>
      </c>
      <c r="C262" s="14" t="s">
        <v>264</v>
      </c>
      <c r="D262" s="15" t="s">
        <v>7</v>
      </c>
      <c r="E262" s="16" t="s">
        <v>8</v>
      </c>
    </row>
    <row r="263" s="2" customFormat="1" ht="29" customHeight="1" spans="1:5">
      <c r="A263" s="12">
        <v>261</v>
      </c>
      <c r="B263" s="13" t="str">
        <f>"杨婉玉"</f>
        <v>杨婉玉</v>
      </c>
      <c r="C263" s="14" t="s">
        <v>265</v>
      </c>
      <c r="D263" s="15" t="s">
        <v>7</v>
      </c>
      <c r="E263" s="16" t="s">
        <v>8</v>
      </c>
    </row>
    <row r="264" s="2" customFormat="1" ht="29" customHeight="1" spans="1:5">
      <c r="A264" s="12">
        <v>262</v>
      </c>
      <c r="B264" s="13" t="str">
        <f>"杨艳"</f>
        <v>杨艳</v>
      </c>
      <c r="C264" s="14" t="s">
        <v>266</v>
      </c>
      <c r="D264" s="15" t="s">
        <v>7</v>
      </c>
      <c r="E264" s="16" t="s">
        <v>8</v>
      </c>
    </row>
    <row r="265" s="2" customFormat="1" ht="29" customHeight="1" spans="1:5">
      <c r="A265" s="12">
        <v>263</v>
      </c>
      <c r="B265" s="13" t="str">
        <f>"姚清梅"</f>
        <v>姚清梅</v>
      </c>
      <c r="C265" s="14" t="s">
        <v>267</v>
      </c>
      <c r="D265" s="15" t="s">
        <v>7</v>
      </c>
      <c r="E265" s="16" t="s">
        <v>8</v>
      </c>
    </row>
    <row r="266" s="2" customFormat="1" ht="29" customHeight="1" spans="1:5">
      <c r="A266" s="12">
        <v>264</v>
      </c>
      <c r="B266" s="13" t="str">
        <f>"叶淑雯"</f>
        <v>叶淑雯</v>
      </c>
      <c r="C266" s="14" t="s">
        <v>268</v>
      </c>
      <c r="D266" s="15" t="s">
        <v>7</v>
      </c>
      <c r="E266" s="16" t="s">
        <v>8</v>
      </c>
    </row>
    <row r="267" s="2" customFormat="1" ht="29" customHeight="1" spans="1:5">
      <c r="A267" s="12">
        <v>265</v>
      </c>
      <c r="B267" s="13" t="str">
        <f>"易海卿"</f>
        <v>易海卿</v>
      </c>
      <c r="C267" s="14" t="s">
        <v>269</v>
      </c>
      <c r="D267" s="15" t="s">
        <v>7</v>
      </c>
      <c r="E267" s="16" t="s">
        <v>8</v>
      </c>
    </row>
    <row r="268" s="2" customFormat="1" ht="29" customHeight="1" spans="1:5">
      <c r="A268" s="12">
        <v>266</v>
      </c>
      <c r="B268" s="13" t="str">
        <f>"殷三福"</f>
        <v>殷三福</v>
      </c>
      <c r="C268" s="14" t="s">
        <v>270</v>
      </c>
      <c r="D268" s="15" t="s">
        <v>7</v>
      </c>
      <c r="E268" s="16" t="s">
        <v>8</v>
      </c>
    </row>
    <row r="269" s="2" customFormat="1" ht="29" customHeight="1" spans="1:5">
      <c r="A269" s="12">
        <v>267</v>
      </c>
      <c r="B269" s="13" t="str">
        <f>"袁铚"</f>
        <v>袁铚</v>
      </c>
      <c r="C269" s="14" t="s">
        <v>271</v>
      </c>
      <c r="D269" s="15" t="s">
        <v>7</v>
      </c>
      <c r="E269" s="16" t="s">
        <v>8</v>
      </c>
    </row>
    <row r="270" s="2" customFormat="1" ht="29" customHeight="1" spans="1:5">
      <c r="A270" s="12">
        <v>268</v>
      </c>
      <c r="B270" s="13" t="str">
        <f>"云丽芬"</f>
        <v>云丽芬</v>
      </c>
      <c r="C270" s="14" t="s">
        <v>272</v>
      </c>
      <c r="D270" s="15" t="s">
        <v>7</v>
      </c>
      <c r="E270" s="16" t="s">
        <v>8</v>
      </c>
    </row>
    <row r="271" s="2" customFormat="1" ht="29" customHeight="1" spans="1:5">
      <c r="A271" s="12">
        <v>269</v>
      </c>
      <c r="B271" s="13" t="str">
        <f>"云微"</f>
        <v>云微</v>
      </c>
      <c r="C271" s="14" t="s">
        <v>273</v>
      </c>
      <c r="D271" s="15" t="s">
        <v>7</v>
      </c>
      <c r="E271" s="16" t="s">
        <v>8</v>
      </c>
    </row>
    <row r="272" s="2" customFormat="1" ht="29" customHeight="1" spans="1:5">
      <c r="A272" s="12">
        <v>270</v>
      </c>
      <c r="B272" s="13" t="str">
        <f>"云惟锦"</f>
        <v>云惟锦</v>
      </c>
      <c r="C272" s="14" t="s">
        <v>274</v>
      </c>
      <c r="D272" s="15" t="s">
        <v>7</v>
      </c>
      <c r="E272" s="16" t="s">
        <v>8</v>
      </c>
    </row>
    <row r="273" s="2" customFormat="1" ht="29" customHeight="1" spans="1:5">
      <c r="A273" s="12">
        <v>271</v>
      </c>
      <c r="B273" s="13" t="str">
        <f>"张鼎虹"</f>
        <v>张鼎虹</v>
      </c>
      <c r="C273" s="14" t="s">
        <v>275</v>
      </c>
      <c r="D273" s="15" t="s">
        <v>7</v>
      </c>
      <c r="E273" s="16" t="s">
        <v>8</v>
      </c>
    </row>
    <row r="274" s="2" customFormat="1" ht="29" customHeight="1" spans="1:5">
      <c r="A274" s="12">
        <v>272</v>
      </c>
      <c r="B274" s="13" t="str">
        <f>"张海淋"</f>
        <v>张海淋</v>
      </c>
      <c r="C274" s="14" t="s">
        <v>276</v>
      </c>
      <c r="D274" s="15" t="s">
        <v>7</v>
      </c>
      <c r="E274" s="16" t="s">
        <v>8</v>
      </c>
    </row>
    <row r="275" s="2" customFormat="1" ht="29" customHeight="1" spans="1:5">
      <c r="A275" s="12">
        <v>273</v>
      </c>
      <c r="B275" s="13" t="str">
        <f>"张豪菊"</f>
        <v>张豪菊</v>
      </c>
      <c r="C275" s="14" t="s">
        <v>277</v>
      </c>
      <c r="D275" s="15" t="s">
        <v>7</v>
      </c>
      <c r="E275" s="16" t="s">
        <v>8</v>
      </c>
    </row>
    <row r="276" s="2" customFormat="1" ht="29" customHeight="1" spans="1:5">
      <c r="A276" s="12">
        <v>274</v>
      </c>
      <c r="B276" s="13" t="str">
        <f>"张红花"</f>
        <v>张红花</v>
      </c>
      <c r="C276" s="14" t="s">
        <v>278</v>
      </c>
      <c r="D276" s="15" t="s">
        <v>7</v>
      </c>
      <c r="E276" s="16" t="s">
        <v>8</v>
      </c>
    </row>
    <row r="277" s="2" customFormat="1" ht="29" customHeight="1" spans="1:5">
      <c r="A277" s="12">
        <v>275</v>
      </c>
      <c r="B277" s="13" t="str">
        <f>"张辉"</f>
        <v>张辉</v>
      </c>
      <c r="C277" s="14" t="s">
        <v>279</v>
      </c>
      <c r="D277" s="15" t="s">
        <v>7</v>
      </c>
      <c r="E277" s="16" t="s">
        <v>8</v>
      </c>
    </row>
    <row r="278" s="2" customFormat="1" ht="29" customHeight="1" spans="1:5">
      <c r="A278" s="12">
        <v>276</v>
      </c>
      <c r="B278" s="13" t="str">
        <f>"张丽"</f>
        <v>张丽</v>
      </c>
      <c r="C278" s="14" t="s">
        <v>280</v>
      </c>
      <c r="D278" s="15" t="s">
        <v>7</v>
      </c>
      <c r="E278" s="16" t="s">
        <v>8</v>
      </c>
    </row>
    <row r="279" s="2" customFormat="1" ht="29" customHeight="1" spans="1:5">
      <c r="A279" s="12">
        <v>277</v>
      </c>
      <c r="B279" s="13" t="str">
        <f>"张双霞"</f>
        <v>张双霞</v>
      </c>
      <c r="C279" s="14" t="s">
        <v>281</v>
      </c>
      <c r="D279" s="15" t="s">
        <v>7</v>
      </c>
      <c r="E279" s="16" t="s">
        <v>8</v>
      </c>
    </row>
    <row r="280" s="2" customFormat="1" ht="29" customHeight="1" spans="1:5">
      <c r="A280" s="12">
        <v>278</v>
      </c>
      <c r="B280" s="13" t="str">
        <f>"张为"</f>
        <v>张为</v>
      </c>
      <c r="C280" s="14" t="s">
        <v>282</v>
      </c>
      <c r="D280" s="15" t="s">
        <v>7</v>
      </c>
      <c r="E280" s="16" t="s">
        <v>8</v>
      </c>
    </row>
    <row r="281" s="2" customFormat="1" ht="29" customHeight="1" spans="1:5">
      <c r="A281" s="12">
        <v>279</v>
      </c>
      <c r="B281" s="13" t="str">
        <f>"张小娟"</f>
        <v>张小娟</v>
      </c>
      <c r="C281" s="14" t="s">
        <v>283</v>
      </c>
      <c r="D281" s="15" t="s">
        <v>7</v>
      </c>
      <c r="E281" s="16" t="s">
        <v>8</v>
      </c>
    </row>
    <row r="282" s="2" customFormat="1" ht="29" customHeight="1" spans="1:5">
      <c r="A282" s="12">
        <v>280</v>
      </c>
      <c r="B282" s="13" t="str">
        <f>"张羽强"</f>
        <v>张羽强</v>
      </c>
      <c r="C282" s="14" t="s">
        <v>284</v>
      </c>
      <c r="D282" s="15" t="s">
        <v>7</v>
      </c>
      <c r="E282" s="16" t="s">
        <v>8</v>
      </c>
    </row>
    <row r="283" s="2" customFormat="1" ht="29" customHeight="1" spans="1:5">
      <c r="A283" s="12">
        <v>281</v>
      </c>
      <c r="B283" s="13" t="str">
        <f>"张宗林"</f>
        <v>张宗林</v>
      </c>
      <c r="C283" s="14" t="s">
        <v>285</v>
      </c>
      <c r="D283" s="15" t="s">
        <v>7</v>
      </c>
      <c r="E283" s="16" t="s">
        <v>8</v>
      </c>
    </row>
    <row r="284" s="2" customFormat="1" ht="29" customHeight="1" spans="1:5">
      <c r="A284" s="12">
        <v>282</v>
      </c>
      <c r="B284" s="13" t="str">
        <f>"赵彬琳"</f>
        <v>赵彬琳</v>
      </c>
      <c r="C284" s="14" t="s">
        <v>286</v>
      </c>
      <c r="D284" s="15" t="s">
        <v>7</v>
      </c>
      <c r="E284" s="16" t="s">
        <v>8</v>
      </c>
    </row>
    <row r="285" s="2" customFormat="1" ht="29" customHeight="1" spans="1:5">
      <c r="A285" s="12">
        <v>283</v>
      </c>
      <c r="B285" s="13" t="str">
        <f>"赵军"</f>
        <v>赵军</v>
      </c>
      <c r="C285" s="14" t="s">
        <v>287</v>
      </c>
      <c r="D285" s="15" t="s">
        <v>7</v>
      </c>
      <c r="E285" s="16" t="s">
        <v>8</v>
      </c>
    </row>
    <row r="286" s="2" customFormat="1" ht="29" customHeight="1" spans="1:5">
      <c r="A286" s="12">
        <v>284</v>
      </c>
      <c r="B286" s="13" t="str">
        <f>"赵娜"</f>
        <v>赵娜</v>
      </c>
      <c r="C286" s="14" t="s">
        <v>288</v>
      </c>
      <c r="D286" s="15" t="s">
        <v>7</v>
      </c>
      <c r="E286" s="16" t="s">
        <v>8</v>
      </c>
    </row>
    <row r="287" s="2" customFormat="1" ht="29" customHeight="1" spans="1:5">
      <c r="A287" s="12">
        <v>285</v>
      </c>
      <c r="B287" s="13" t="str">
        <f>"赵日娇"</f>
        <v>赵日娇</v>
      </c>
      <c r="C287" s="14" t="s">
        <v>289</v>
      </c>
      <c r="D287" s="15" t="s">
        <v>7</v>
      </c>
      <c r="E287" s="16" t="s">
        <v>8</v>
      </c>
    </row>
    <row r="288" s="2" customFormat="1" ht="29" customHeight="1" spans="1:5">
      <c r="A288" s="12">
        <v>286</v>
      </c>
      <c r="B288" s="13" t="str">
        <f>"郑黄江"</f>
        <v>郑黄江</v>
      </c>
      <c r="C288" s="14" t="s">
        <v>290</v>
      </c>
      <c r="D288" s="15" t="s">
        <v>7</v>
      </c>
      <c r="E288" s="16" t="s">
        <v>8</v>
      </c>
    </row>
    <row r="289" s="2" customFormat="1" ht="29" customHeight="1" spans="1:5">
      <c r="A289" s="12">
        <v>287</v>
      </c>
      <c r="B289" s="13" t="str">
        <f>"郑进相"</f>
        <v>郑进相</v>
      </c>
      <c r="C289" s="14" t="s">
        <v>291</v>
      </c>
      <c r="D289" s="15" t="s">
        <v>7</v>
      </c>
      <c r="E289" s="16" t="s">
        <v>8</v>
      </c>
    </row>
    <row r="290" s="2" customFormat="1" ht="29" customHeight="1" spans="1:5">
      <c r="A290" s="12">
        <v>288</v>
      </c>
      <c r="B290" s="13" t="str">
        <f>"郑括"</f>
        <v>郑括</v>
      </c>
      <c r="C290" s="14" t="s">
        <v>292</v>
      </c>
      <c r="D290" s="15" t="s">
        <v>7</v>
      </c>
      <c r="E290" s="16" t="s">
        <v>8</v>
      </c>
    </row>
    <row r="291" s="2" customFormat="1" ht="29" customHeight="1" spans="1:5">
      <c r="A291" s="12">
        <v>289</v>
      </c>
      <c r="B291" s="13" t="str">
        <f>"郑雷舒"</f>
        <v>郑雷舒</v>
      </c>
      <c r="C291" s="14" t="s">
        <v>293</v>
      </c>
      <c r="D291" s="15" t="s">
        <v>7</v>
      </c>
      <c r="E291" s="16" t="s">
        <v>8</v>
      </c>
    </row>
    <row r="292" s="2" customFormat="1" ht="29" customHeight="1" spans="1:5">
      <c r="A292" s="12">
        <v>290</v>
      </c>
      <c r="B292" s="13" t="str">
        <f>"郑妹"</f>
        <v>郑妹</v>
      </c>
      <c r="C292" s="14" t="s">
        <v>294</v>
      </c>
      <c r="D292" s="15" t="s">
        <v>7</v>
      </c>
      <c r="E292" s="16" t="s">
        <v>8</v>
      </c>
    </row>
    <row r="293" s="2" customFormat="1" ht="29" customHeight="1" spans="1:5">
      <c r="A293" s="12">
        <v>291</v>
      </c>
      <c r="B293" s="13" t="str">
        <f>"郑木香"</f>
        <v>郑木香</v>
      </c>
      <c r="C293" s="14" t="s">
        <v>295</v>
      </c>
      <c r="D293" s="15" t="s">
        <v>7</v>
      </c>
      <c r="E293" s="16" t="s">
        <v>8</v>
      </c>
    </row>
    <row r="294" s="2" customFormat="1" ht="29" customHeight="1" spans="1:5">
      <c r="A294" s="12">
        <v>292</v>
      </c>
      <c r="B294" s="13" t="str">
        <f>"郑荣珍"</f>
        <v>郑荣珍</v>
      </c>
      <c r="C294" s="14" t="s">
        <v>296</v>
      </c>
      <c r="D294" s="15" t="s">
        <v>7</v>
      </c>
      <c r="E294" s="16" t="s">
        <v>8</v>
      </c>
    </row>
    <row r="295" s="2" customFormat="1" ht="29" customHeight="1" spans="1:5">
      <c r="A295" s="12">
        <v>293</v>
      </c>
      <c r="B295" s="13" t="str">
        <f>"郑雪芸"</f>
        <v>郑雪芸</v>
      </c>
      <c r="C295" s="14" t="s">
        <v>297</v>
      </c>
      <c r="D295" s="15" t="s">
        <v>7</v>
      </c>
      <c r="E295" s="16" t="s">
        <v>8</v>
      </c>
    </row>
    <row r="296" s="2" customFormat="1" ht="29" customHeight="1" spans="1:5">
      <c r="A296" s="12">
        <v>294</v>
      </c>
      <c r="B296" s="13" t="str">
        <f>"郑作杰"</f>
        <v>郑作杰</v>
      </c>
      <c r="C296" s="14" t="s">
        <v>298</v>
      </c>
      <c r="D296" s="15" t="s">
        <v>7</v>
      </c>
      <c r="E296" s="16" t="s">
        <v>8</v>
      </c>
    </row>
    <row r="297" s="2" customFormat="1" ht="29" customHeight="1" spans="1:5">
      <c r="A297" s="12">
        <v>295</v>
      </c>
      <c r="B297" s="13" t="str">
        <f>"钟冬雪"</f>
        <v>钟冬雪</v>
      </c>
      <c r="C297" s="14" t="s">
        <v>299</v>
      </c>
      <c r="D297" s="15" t="s">
        <v>7</v>
      </c>
      <c r="E297" s="16" t="s">
        <v>8</v>
      </c>
    </row>
    <row r="298" s="2" customFormat="1" ht="29" customHeight="1" spans="1:5">
      <c r="A298" s="12">
        <v>296</v>
      </c>
      <c r="B298" s="13" t="str">
        <f>"钟玲"</f>
        <v>钟玲</v>
      </c>
      <c r="C298" s="14" t="s">
        <v>300</v>
      </c>
      <c r="D298" s="15" t="s">
        <v>7</v>
      </c>
      <c r="E298" s="16" t="s">
        <v>8</v>
      </c>
    </row>
    <row r="299" s="2" customFormat="1" ht="29" customHeight="1" spans="1:5">
      <c r="A299" s="12">
        <v>297</v>
      </c>
      <c r="B299" s="13" t="str">
        <f>"钟文蓉"</f>
        <v>钟文蓉</v>
      </c>
      <c r="C299" s="14" t="s">
        <v>301</v>
      </c>
      <c r="D299" s="15" t="s">
        <v>7</v>
      </c>
      <c r="E299" s="16" t="s">
        <v>8</v>
      </c>
    </row>
    <row r="300" s="2" customFormat="1" ht="29" customHeight="1" spans="1:5">
      <c r="A300" s="12">
        <v>298</v>
      </c>
      <c r="B300" s="13" t="str">
        <f>"钟哲君"</f>
        <v>钟哲君</v>
      </c>
      <c r="C300" s="14" t="s">
        <v>302</v>
      </c>
      <c r="D300" s="15" t="s">
        <v>7</v>
      </c>
      <c r="E300" s="16" t="s">
        <v>8</v>
      </c>
    </row>
    <row r="301" s="2" customFormat="1" ht="29" customHeight="1" spans="1:5">
      <c r="A301" s="12">
        <v>299</v>
      </c>
      <c r="B301" s="13" t="str">
        <f>"周婵"</f>
        <v>周婵</v>
      </c>
      <c r="C301" s="14" t="s">
        <v>303</v>
      </c>
      <c r="D301" s="15" t="s">
        <v>7</v>
      </c>
      <c r="E301" s="16" t="s">
        <v>8</v>
      </c>
    </row>
    <row r="302" s="2" customFormat="1" ht="29" customHeight="1" spans="1:5">
      <c r="A302" s="12">
        <v>300</v>
      </c>
      <c r="B302" s="13" t="str">
        <f>"周春秀"</f>
        <v>周春秀</v>
      </c>
      <c r="C302" s="14" t="s">
        <v>304</v>
      </c>
      <c r="D302" s="15" t="s">
        <v>7</v>
      </c>
      <c r="E302" s="16" t="s">
        <v>8</v>
      </c>
    </row>
    <row r="303" s="2" customFormat="1" ht="29" customHeight="1" spans="1:5">
      <c r="A303" s="12">
        <v>301</v>
      </c>
      <c r="B303" s="13" t="str">
        <f>"周冬妮"</f>
        <v>周冬妮</v>
      </c>
      <c r="C303" s="14" t="s">
        <v>305</v>
      </c>
      <c r="D303" s="15" t="s">
        <v>7</v>
      </c>
      <c r="E303" s="16" t="s">
        <v>8</v>
      </c>
    </row>
    <row r="304" s="2" customFormat="1" ht="29" customHeight="1" spans="1:5">
      <c r="A304" s="12">
        <v>302</v>
      </c>
      <c r="B304" s="13" t="str">
        <f>"周克成"</f>
        <v>周克成</v>
      </c>
      <c r="C304" s="14" t="s">
        <v>306</v>
      </c>
      <c r="D304" s="15" t="s">
        <v>7</v>
      </c>
      <c r="E304" s="16" t="s">
        <v>8</v>
      </c>
    </row>
    <row r="305" s="2" customFormat="1" ht="29" customHeight="1" spans="1:5">
      <c r="A305" s="12">
        <v>303</v>
      </c>
      <c r="B305" s="13" t="str">
        <f>"周宁海"</f>
        <v>周宁海</v>
      </c>
      <c r="C305" s="14" t="s">
        <v>307</v>
      </c>
      <c r="D305" s="15" t="s">
        <v>7</v>
      </c>
      <c r="E305" s="16" t="s">
        <v>8</v>
      </c>
    </row>
    <row r="306" s="2" customFormat="1" ht="29" customHeight="1" spans="1:5">
      <c r="A306" s="12">
        <v>304</v>
      </c>
      <c r="B306" s="13" t="str">
        <f>"朱妙娴"</f>
        <v>朱妙娴</v>
      </c>
      <c r="C306" s="14" t="s">
        <v>308</v>
      </c>
      <c r="D306" s="15" t="s">
        <v>7</v>
      </c>
      <c r="E306" s="16" t="s">
        <v>8</v>
      </c>
    </row>
    <row r="307" s="2" customFormat="1" ht="29" customHeight="1" spans="1:5">
      <c r="A307" s="12">
        <v>305</v>
      </c>
      <c r="B307" s="13" t="str">
        <f>"朱啸"</f>
        <v>朱啸</v>
      </c>
      <c r="C307" s="14" t="s">
        <v>309</v>
      </c>
      <c r="D307" s="15" t="s">
        <v>7</v>
      </c>
      <c r="E307" s="16" t="s">
        <v>8</v>
      </c>
    </row>
    <row r="308" s="2" customFormat="1" ht="29" customHeight="1" spans="1:5">
      <c r="A308" s="12">
        <v>306</v>
      </c>
      <c r="B308" s="13" t="str">
        <f>"庄菊"</f>
        <v>庄菊</v>
      </c>
      <c r="C308" s="14" t="s">
        <v>310</v>
      </c>
      <c r="D308" s="15" t="s">
        <v>7</v>
      </c>
      <c r="E308" s="16" t="s">
        <v>8</v>
      </c>
    </row>
    <row r="309" s="2" customFormat="1" ht="29" customHeight="1" spans="1:5">
      <c r="A309" s="12">
        <v>307</v>
      </c>
      <c r="B309" s="13" t="str">
        <f>"卓晓芳"</f>
        <v>卓晓芳</v>
      </c>
      <c r="C309" s="14" t="s">
        <v>311</v>
      </c>
      <c r="D309" s="15" t="s">
        <v>7</v>
      </c>
      <c r="E309" s="16" t="s">
        <v>8</v>
      </c>
    </row>
    <row r="310" s="2" customFormat="1" ht="29" customHeight="1" spans="1:5">
      <c r="A310" s="12">
        <v>308</v>
      </c>
      <c r="B310" s="13" t="str">
        <f>"陈传就"</f>
        <v>陈传就</v>
      </c>
      <c r="C310" s="14" t="s">
        <v>312</v>
      </c>
      <c r="D310" s="15" t="s">
        <v>313</v>
      </c>
      <c r="E310" s="16" t="s">
        <v>314</v>
      </c>
    </row>
    <row r="311" s="2" customFormat="1" ht="29" customHeight="1" spans="1:5">
      <c r="A311" s="12">
        <v>309</v>
      </c>
      <c r="B311" s="13" t="str">
        <f>"陈海"</f>
        <v>陈海</v>
      </c>
      <c r="C311" s="14" t="s">
        <v>315</v>
      </c>
      <c r="D311" s="15" t="s">
        <v>313</v>
      </c>
      <c r="E311" s="16" t="s">
        <v>314</v>
      </c>
    </row>
    <row r="312" s="2" customFormat="1" ht="29" customHeight="1" spans="1:5">
      <c r="A312" s="12">
        <v>310</v>
      </c>
      <c r="B312" s="13" t="str">
        <f>"陈和彩"</f>
        <v>陈和彩</v>
      </c>
      <c r="C312" s="14" t="s">
        <v>316</v>
      </c>
      <c r="D312" s="15" t="s">
        <v>313</v>
      </c>
      <c r="E312" s="16" t="s">
        <v>314</v>
      </c>
    </row>
    <row r="313" s="2" customFormat="1" ht="29" customHeight="1" spans="1:5">
      <c r="A313" s="12">
        <v>311</v>
      </c>
      <c r="B313" s="13" t="str">
        <f>"陈琦"</f>
        <v>陈琦</v>
      </c>
      <c r="C313" s="14" t="s">
        <v>317</v>
      </c>
      <c r="D313" s="15" t="s">
        <v>313</v>
      </c>
      <c r="E313" s="16" t="s">
        <v>314</v>
      </c>
    </row>
    <row r="314" s="2" customFormat="1" ht="29" customHeight="1" spans="1:5">
      <c r="A314" s="12">
        <v>312</v>
      </c>
      <c r="B314" s="13" t="str">
        <f>"陈汝玲"</f>
        <v>陈汝玲</v>
      </c>
      <c r="C314" s="14" t="s">
        <v>318</v>
      </c>
      <c r="D314" s="15" t="s">
        <v>313</v>
      </c>
      <c r="E314" s="16" t="s">
        <v>314</v>
      </c>
    </row>
    <row r="315" s="2" customFormat="1" ht="29" customHeight="1" spans="1:5">
      <c r="A315" s="12">
        <v>313</v>
      </c>
      <c r="B315" s="13" t="str">
        <f>"陈以超"</f>
        <v>陈以超</v>
      </c>
      <c r="C315" s="14" t="s">
        <v>319</v>
      </c>
      <c r="D315" s="15" t="s">
        <v>313</v>
      </c>
      <c r="E315" s="16" t="s">
        <v>314</v>
      </c>
    </row>
    <row r="316" s="2" customFormat="1" ht="29" customHeight="1" spans="1:5">
      <c r="A316" s="12">
        <v>314</v>
      </c>
      <c r="B316" s="13" t="str">
        <f>"杜春玲"</f>
        <v>杜春玲</v>
      </c>
      <c r="C316" s="14" t="s">
        <v>320</v>
      </c>
      <c r="D316" s="15" t="s">
        <v>313</v>
      </c>
      <c r="E316" s="16" t="s">
        <v>314</v>
      </c>
    </row>
    <row r="317" s="2" customFormat="1" ht="29" customHeight="1" spans="1:5">
      <c r="A317" s="12">
        <v>315</v>
      </c>
      <c r="B317" s="13" t="str">
        <f>"黄仁良"</f>
        <v>黄仁良</v>
      </c>
      <c r="C317" s="14" t="s">
        <v>321</v>
      </c>
      <c r="D317" s="15" t="s">
        <v>313</v>
      </c>
      <c r="E317" s="16" t="s">
        <v>314</v>
      </c>
    </row>
    <row r="318" s="2" customFormat="1" ht="29" customHeight="1" spans="1:5">
      <c r="A318" s="12">
        <v>316</v>
      </c>
      <c r="B318" s="13" t="str">
        <f>"姜鹏飞"</f>
        <v>姜鹏飞</v>
      </c>
      <c r="C318" s="14" t="s">
        <v>322</v>
      </c>
      <c r="D318" s="15" t="s">
        <v>313</v>
      </c>
      <c r="E318" s="16" t="s">
        <v>314</v>
      </c>
    </row>
    <row r="319" s="2" customFormat="1" ht="29" customHeight="1" spans="1:5">
      <c r="A319" s="12">
        <v>317</v>
      </c>
      <c r="B319" s="13" t="str">
        <f>"李雪霞"</f>
        <v>李雪霞</v>
      </c>
      <c r="C319" s="14" t="s">
        <v>323</v>
      </c>
      <c r="D319" s="15" t="s">
        <v>313</v>
      </c>
      <c r="E319" s="16" t="s">
        <v>314</v>
      </c>
    </row>
    <row r="320" s="2" customFormat="1" ht="29" customHeight="1" spans="1:5">
      <c r="A320" s="12">
        <v>318</v>
      </c>
      <c r="B320" s="13" t="str">
        <f>"林树文"</f>
        <v>林树文</v>
      </c>
      <c r="C320" s="14" t="s">
        <v>324</v>
      </c>
      <c r="D320" s="15" t="s">
        <v>313</v>
      </c>
      <c r="E320" s="16" t="s">
        <v>314</v>
      </c>
    </row>
    <row r="321" s="2" customFormat="1" ht="29" customHeight="1" spans="1:5">
      <c r="A321" s="12">
        <v>319</v>
      </c>
      <c r="B321" s="13" t="str">
        <f>"林学敏"</f>
        <v>林学敏</v>
      </c>
      <c r="C321" s="14" t="s">
        <v>325</v>
      </c>
      <c r="D321" s="15" t="s">
        <v>313</v>
      </c>
      <c r="E321" s="16" t="s">
        <v>314</v>
      </c>
    </row>
    <row r="322" s="2" customFormat="1" ht="29" customHeight="1" spans="1:5">
      <c r="A322" s="12">
        <v>320</v>
      </c>
      <c r="B322" s="13" t="str">
        <f>"刘莹"</f>
        <v>刘莹</v>
      </c>
      <c r="C322" s="14" t="s">
        <v>326</v>
      </c>
      <c r="D322" s="15" t="s">
        <v>313</v>
      </c>
      <c r="E322" s="16" t="s">
        <v>314</v>
      </c>
    </row>
    <row r="323" s="2" customFormat="1" ht="29" customHeight="1" spans="1:5">
      <c r="A323" s="12">
        <v>321</v>
      </c>
      <c r="B323" s="13" t="str">
        <f>"卢焕福"</f>
        <v>卢焕福</v>
      </c>
      <c r="C323" s="14" t="s">
        <v>327</v>
      </c>
      <c r="D323" s="15" t="s">
        <v>313</v>
      </c>
      <c r="E323" s="16" t="s">
        <v>314</v>
      </c>
    </row>
    <row r="324" s="2" customFormat="1" ht="29" customHeight="1" spans="1:5">
      <c r="A324" s="12">
        <v>322</v>
      </c>
      <c r="B324" s="13" t="str">
        <f>"潘月保"</f>
        <v>潘月保</v>
      </c>
      <c r="C324" s="14" t="s">
        <v>328</v>
      </c>
      <c r="D324" s="15" t="s">
        <v>313</v>
      </c>
      <c r="E324" s="16" t="s">
        <v>314</v>
      </c>
    </row>
    <row r="325" s="2" customFormat="1" ht="29" customHeight="1" spans="1:5">
      <c r="A325" s="12">
        <v>323</v>
      </c>
      <c r="B325" s="13" t="str">
        <f>"邱志彬"</f>
        <v>邱志彬</v>
      </c>
      <c r="C325" s="14" t="s">
        <v>329</v>
      </c>
      <c r="D325" s="15" t="s">
        <v>313</v>
      </c>
      <c r="E325" s="16" t="s">
        <v>314</v>
      </c>
    </row>
    <row r="326" s="2" customFormat="1" ht="29" customHeight="1" spans="1:5">
      <c r="A326" s="12">
        <v>324</v>
      </c>
      <c r="B326" s="13" t="str">
        <f>"苏敏敏"</f>
        <v>苏敏敏</v>
      </c>
      <c r="C326" s="14" t="s">
        <v>330</v>
      </c>
      <c r="D326" s="15" t="s">
        <v>313</v>
      </c>
      <c r="E326" s="16" t="s">
        <v>314</v>
      </c>
    </row>
    <row r="327" s="2" customFormat="1" ht="29" customHeight="1" spans="1:5">
      <c r="A327" s="12">
        <v>325</v>
      </c>
      <c r="B327" s="13" t="str">
        <f>"王科玫"</f>
        <v>王科玫</v>
      </c>
      <c r="C327" s="14" t="s">
        <v>331</v>
      </c>
      <c r="D327" s="15" t="s">
        <v>313</v>
      </c>
      <c r="E327" s="16" t="s">
        <v>314</v>
      </c>
    </row>
    <row r="328" s="2" customFormat="1" ht="29" customHeight="1" spans="1:5">
      <c r="A328" s="12">
        <v>326</v>
      </c>
      <c r="B328" s="13" t="str">
        <f>"吴坤勇"</f>
        <v>吴坤勇</v>
      </c>
      <c r="C328" s="14" t="s">
        <v>332</v>
      </c>
      <c r="D328" s="15" t="s">
        <v>313</v>
      </c>
      <c r="E328" s="16" t="s">
        <v>314</v>
      </c>
    </row>
    <row r="329" s="2" customFormat="1" ht="29" customHeight="1" spans="1:5">
      <c r="A329" s="12">
        <v>327</v>
      </c>
      <c r="B329" s="13" t="str">
        <f>"吴琼"</f>
        <v>吴琼</v>
      </c>
      <c r="C329" s="14" t="s">
        <v>333</v>
      </c>
      <c r="D329" s="15" t="s">
        <v>313</v>
      </c>
      <c r="E329" s="16" t="s">
        <v>314</v>
      </c>
    </row>
    <row r="330" s="2" customFormat="1" ht="29" customHeight="1" spans="1:5">
      <c r="A330" s="12">
        <v>328</v>
      </c>
      <c r="B330" s="13" t="str">
        <f>"谢发辉"</f>
        <v>谢发辉</v>
      </c>
      <c r="C330" s="14" t="s">
        <v>334</v>
      </c>
      <c r="D330" s="15" t="s">
        <v>313</v>
      </c>
      <c r="E330" s="16" t="s">
        <v>314</v>
      </c>
    </row>
    <row r="331" s="2" customFormat="1" ht="29" customHeight="1" spans="1:5">
      <c r="A331" s="12">
        <v>329</v>
      </c>
      <c r="B331" s="13" t="str">
        <f>"邢增波"</f>
        <v>邢增波</v>
      </c>
      <c r="C331" s="14" t="s">
        <v>335</v>
      </c>
      <c r="D331" s="15" t="s">
        <v>313</v>
      </c>
      <c r="E331" s="16" t="s">
        <v>314</v>
      </c>
    </row>
    <row r="332" s="2" customFormat="1" ht="29" customHeight="1" spans="1:5">
      <c r="A332" s="12">
        <v>330</v>
      </c>
      <c r="B332" s="13" t="str">
        <f>"张千帆"</f>
        <v>张千帆</v>
      </c>
      <c r="C332" s="14" t="s">
        <v>336</v>
      </c>
      <c r="D332" s="15" t="s">
        <v>313</v>
      </c>
      <c r="E332" s="16" t="s">
        <v>314</v>
      </c>
    </row>
    <row r="333" s="2" customFormat="1" ht="29" customHeight="1" spans="1:5">
      <c r="A333" s="12">
        <v>331</v>
      </c>
      <c r="B333" s="13" t="str">
        <f>"张彦军"</f>
        <v>张彦军</v>
      </c>
      <c r="C333" s="14" t="s">
        <v>337</v>
      </c>
      <c r="D333" s="15" t="s">
        <v>313</v>
      </c>
      <c r="E333" s="16" t="s">
        <v>314</v>
      </c>
    </row>
    <row r="334" s="2" customFormat="1" ht="29" customHeight="1" spans="1:5">
      <c r="A334" s="12">
        <v>332</v>
      </c>
      <c r="B334" s="13" t="str">
        <f>"周蔚"</f>
        <v>周蔚</v>
      </c>
      <c r="C334" s="14" t="s">
        <v>338</v>
      </c>
      <c r="D334" s="15" t="s">
        <v>313</v>
      </c>
      <c r="E334" s="16" t="s">
        <v>314</v>
      </c>
    </row>
    <row r="335" s="2" customFormat="1" ht="29" customHeight="1" spans="1:5">
      <c r="A335" s="12">
        <v>333</v>
      </c>
      <c r="B335" s="13" t="str">
        <f>"陈花蕾"</f>
        <v>陈花蕾</v>
      </c>
      <c r="C335" s="14" t="s">
        <v>339</v>
      </c>
      <c r="D335" s="15" t="s">
        <v>340</v>
      </c>
      <c r="E335" s="16" t="s">
        <v>341</v>
      </c>
    </row>
    <row r="336" s="2" customFormat="1" ht="29" customHeight="1" spans="1:5">
      <c r="A336" s="12">
        <v>334</v>
      </c>
      <c r="B336" s="13" t="str">
        <f>"陈太添"</f>
        <v>陈太添</v>
      </c>
      <c r="C336" s="14" t="s">
        <v>342</v>
      </c>
      <c r="D336" s="15" t="s">
        <v>340</v>
      </c>
      <c r="E336" s="16" t="s">
        <v>341</v>
      </c>
    </row>
    <row r="337" s="2" customFormat="1" ht="29" customHeight="1" spans="1:5">
      <c r="A337" s="12">
        <v>335</v>
      </c>
      <c r="B337" s="13" t="str">
        <f>"陈亚芬"</f>
        <v>陈亚芬</v>
      </c>
      <c r="C337" s="14" t="s">
        <v>343</v>
      </c>
      <c r="D337" s="15" t="s">
        <v>340</v>
      </c>
      <c r="E337" s="16" t="s">
        <v>341</v>
      </c>
    </row>
    <row r="338" s="2" customFormat="1" ht="29" customHeight="1" spans="1:5">
      <c r="A338" s="12">
        <v>336</v>
      </c>
      <c r="B338" s="13" t="str">
        <f>"邓佳宇"</f>
        <v>邓佳宇</v>
      </c>
      <c r="C338" s="14" t="s">
        <v>16</v>
      </c>
      <c r="D338" s="15" t="s">
        <v>340</v>
      </c>
      <c r="E338" s="16" t="s">
        <v>341</v>
      </c>
    </row>
    <row r="339" s="2" customFormat="1" ht="29" customHeight="1" spans="1:5">
      <c r="A339" s="12">
        <v>337</v>
      </c>
      <c r="B339" s="13" t="str">
        <f>"冯晓欢"</f>
        <v>冯晓欢</v>
      </c>
      <c r="C339" s="14" t="s">
        <v>344</v>
      </c>
      <c r="D339" s="15" t="s">
        <v>340</v>
      </c>
      <c r="E339" s="16" t="s">
        <v>341</v>
      </c>
    </row>
    <row r="340" s="2" customFormat="1" ht="29" customHeight="1" spans="1:5">
      <c r="A340" s="12">
        <v>338</v>
      </c>
      <c r="B340" s="13" t="str">
        <f>"符萍"</f>
        <v>符萍</v>
      </c>
      <c r="C340" s="14" t="s">
        <v>283</v>
      </c>
      <c r="D340" s="15" t="s">
        <v>340</v>
      </c>
      <c r="E340" s="16" t="s">
        <v>341</v>
      </c>
    </row>
    <row r="341" s="2" customFormat="1" ht="29" customHeight="1" spans="1:5">
      <c r="A341" s="12">
        <v>339</v>
      </c>
      <c r="B341" s="13" t="str">
        <f>"黄丹"</f>
        <v>黄丹</v>
      </c>
      <c r="C341" s="14" t="s">
        <v>345</v>
      </c>
      <c r="D341" s="15" t="s">
        <v>340</v>
      </c>
      <c r="E341" s="16" t="s">
        <v>341</v>
      </c>
    </row>
    <row r="342" s="2" customFormat="1" ht="29" customHeight="1" spans="1:5">
      <c r="A342" s="12">
        <v>340</v>
      </c>
      <c r="B342" s="13" t="str">
        <f>"黄丽星"</f>
        <v>黄丽星</v>
      </c>
      <c r="C342" s="14" t="s">
        <v>346</v>
      </c>
      <c r="D342" s="15" t="s">
        <v>340</v>
      </c>
      <c r="E342" s="16" t="s">
        <v>341</v>
      </c>
    </row>
    <row r="343" s="2" customFormat="1" ht="29" customHeight="1" spans="1:5">
      <c r="A343" s="12">
        <v>341</v>
      </c>
      <c r="B343" s="13" t="str">
        <f>"林春娜"</f>
        <v>林春娜</v>
      </c>
      <c r="C343" s="14" t="s">
        <v>347</v>
      </c>
      <c r="D343" s="15" t="s">
        <v>340</v>
      </c>
      <c r="E343" s="16" t="s">
        <v>341</v>
      </c>
    </row>
    <row r="344" s="2" customFormat="1" ht="29" customHeight="1" spans="1:5">
      <c r="A344" s="12">
        <v>342</v>
      </c>
      <c r="B344" s="13" t="str">
        <f>"林欣"</f>
        <v>林欣</v>
      </c>
      <c r="C344" s="14" t="s">
        <v>348</v>
      </c>
      <c r="D344" s="15" t="s">
        <v>340</v>
      </c>
      <c r="E344" s="16" t="s">
        <v>341</v>
      </c>
    </row>
    <row r="345" s="2" customFormat="1" ht="29" customHeight="1" spans="1:5">
      <c r="A345" s="12">
        <v>343</v>
      </c>
      <c r="B345" s="13" t="str">
        <f>"潘显茂"</f>
        <v>潘显茂</v>
      </c>
      <c r="C345" s="14" t="s">
        <v>349</v>
      </c>
      <c r="D345" s="15" t="s">
        <v>340</v>
      </c>
      <c r="E345" s="16" t="s">
        <v>341</v>
      </c>
    </row>
    <row r="346" s="2" customFormat="1" ht="29" customHeight="1" spans="1:5">
      <c r="A346" s="12">
        <v>344</v>
      </c>
      <c r="B346" s="13" t="str">
        <f>"庞丽春"</f>
        <v>庞丽春</v>
      </c>
      <c r="C346" s="14" t="s">
        <v>350</v>
      </c>
      <c r="D346" s="15" t="s">
        <v>340</v>
      </c>
      <c r="E346" s="16" t="s">
        <v>341</v>
      </c>
    </row>
    <row r="347" s="2" customFormat="1" ht="29" customHeight="1" spans="1:5">
      <c r="A347" s="12">
        <v>345</v>
      </c>
      <c r="B347" s="13" t="str">
        <f>"宋光宏"</f>
        <v>宋光宏</v>
      </c>
      <c r="C347" s="14" t="s">
        <v>351</v>
      </c>
      <c r="D347" s="15" t="s">
        <v>340</v>
      </c>
      <c r="E347" s="16" t="s">
        <v>341</v>
      </c>
    </row>
    <row r="348" s="2" customFormat="1" ht="29" customHeight="1" spans="1:5">
      <c r="A348" s="12">
        <v>346</v>
      </c>
      <c r="B348" s="13" t="str">
        <f>"苏钻"</f>
        <v>苏钻</v>
      </c>
      <c r="C348" s="14" t="s">
        <v>352</v>
      </c>
      <c r="D348" s="15" t="s">
        <v>340</v>
      </c>
      <c r="E348" s="16" t="s">
        <v>341</v>
      </c>
    </row>
    <row r="349" s="2" customFormat="1" ht="29" customHeight="1" spans="1:5">
      <c r="A349" s="12">
        <v>347</v>
      </c>
      <c r="B349" s="13" t="str">
        <f>"王明来"</f>
        <v>王明来</v>
      </c>
      <c r="C349" s="14" t="s">
        <v>353</v>
      </c>
      <c r="D349" s="15" t="s">
        <v>340</v>
      </c>
      <c r="E349" s="16" t="s">
        <v>341</v>
      </c>
    </row>
    <row r="350" s="2" customFormat="1" ht="29" customHeight="1" spans="1:5">
      <c r="A350" s="12">
        <v>348</v>
      </c>
      <c r="B350" s="13" t="str">
        <f>"王少敏"</f>
        <v>王少敏</v>
      </c>
      <c r="C350" s="14" t="s">
        <v>354</v>
      </c>
      <c r="D350" s="15" t="s">
        <v>340</v>
      </c>
      <c r="E350" s="16" t="s">
        <v>341</v>
      </c>
    </row>
    <row r="351" s="2" customFormat="1" ht="29" customHeight="1" spans="1:5">
      <c r="A351" s="12">
        <v>349</v>
      </c>
      <c r="B351" s="13" t="str">
        <f>"吴妹珍"</f>
        <v>吴妹珍</v>
      </c>
      <c r="C351" s="14" t="s">
        <v>355</v>
      </c>
      <c r="D351" s="15" t="s">
        <v>340</v>
      </c>
      <c r="E351" s="16" t="s">
        <v>341</v>
      </c>
    </row>
    <row r="352" s="2" customFormat="1" ht="29" customHeight="1" spans="1:5">
      <c r="A352" s="12">
        <v>350</v>
      </c>
      <c r="B352" s="13" t="str">
        <f>"吴清文"</f>
        <v>吴清文</v>
      </c>
      <c r="C352" s="14" t="s">
        <v>356</v>
      </c>
      <c r="D352" s="15" t="s">
        <v>340</v>
      </c>
      <c r="E352" s="16" t="s">
        <v>341</v>
      </c>
    </row>
    <row r="353" s="2" customFormat="1" ht="29" customHeight="1" spans="1:5">
      <c r="A353" s="12">
        <v>351</v>
      </c>
      <c r="B353" s="13" t="str">
        <f>"谢梦华"</f>
        <v>谢梦华</v>
      </c>
      <c r="C353" s="14" t="s">
        <v>357</v>
      </c>
      <c r="D353" s="15" t="s">
        <v>340</v>
      </c>
      <c r="E353" s="16" t="s">
        <v>341</v>
      </c>
    </row>
    <row r="354" s="2" customFormat="1" ht="29" customHeight="1" spans="1:5">
      <c r="A354" s="12">
        <v>352</v>
      </c>
      <c r="B354" s="13" t="str">
        <f>"叶金福"</f>
        <v>叶金福</v>
      </c>
      <c r="C354" s="14" t="s">
        <v>358</v>
      </c>
      <c r="D354" s="15" t="s">
        <v>340</v>
      </c>
      <c r="E354" s="16" t="s">
        <v>341</v>
      </c>
    </row>
    <row r="355" s="2" customFormat="1" ht="29" customHeight="1" spans="1:5">
      <c r="A355" s="12">
        <v>353</v>
      </c>
      <c r="B355" s="13" t="str">
        <f>"郑雁尹"</f>
        <v>郑雁尹</v>
      </c>
      <c r="C355" s="14" t="s">
        <v>359</v>
      </c>
      <c r="D355" s="15" t="s">
        <v>340</v>
      </c>
      <c r="E355" s="16" t="s">
        <v>341</v>
      </c>
    </row>
  </sheetData>
  <autoFilter ref="A2:E355">
    <extLst/>
  </autoFilter>
  <sortState ref="A2:G354">
    <sortCondition ref="D2:D354"/>
    <sortCondition ref="E2:E354"/>
    <sortCondition ref="B2:B354"/>
  </sortState>
  <mergeCells count="1">
    <mergeCell ref="A1:E1"/>
  </mergeCells>
  <pageMargins left="0.751388888888889" right="0.751388888888889" top="0.66875" bottom="0.590277777777778" header="0.5" footer="0.35416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</cp:lastModifiedBy>
  <dcterms:created xsi:type="dcterms:W3CDTF">2019-07-04T02:38:00Z</dcterms:created>
  <dcterms:modified xsi:type="dcterms:W3CDTF">2019-07-05T01:44:52Z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