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<sst xmlns="http://schemas.openxmlformats.org/spreadsheetml/2006/main" count="109" uniqueCount="68">
  <si>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</si>
  <si>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</si>
  <si>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46000022T000000153686-自然科学基金</t>
  </si>
  <si>
    <t>填报人:</t>
  </si>
  <si>
    <t>黄琪娜</t>
  </si>
  <si>
    <t>联系方式:</t>
  </si>
  <si>
    <t>13976117600</t>
  </si>
  <si>
    <t>F87890C77D7D1D4EE05308FD1AAC1AA7</t>
  </si>
  <si>
    <t>主管部门:</t>
  </si>
  <si>
    <t>404-省药品监督管理局</t>
  </si>
  <si>
    <t>实施单位:</t>
  </si>
  <si>
    <t>404007-省药品查验中心</t>
  </si>
  <si>
    <t>是否公开：</t>
  </si>
  <si>
    <t>是</t>
  </si>
  <si>
    <t>网址：</t>
  </si>
  <si>
    <t>https://amr.hainan.gov.cn/himpa/yprz/、https://amr.hainan.gov.cn/himpa/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</si>
  <si>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</si>
  <si>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</si>
  <si>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</si>
  <si>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</si>
  <si>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</si>
  <si>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</si>
  <si>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</si>
  <si>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</si>
  <si>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</si>
  <si>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</si>
  <si>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</si>
  <si>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</si>
  <si>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</si>
  <si>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</si>
  <si>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</si>
  <si>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1、为药品生产企业提供科学的微生物控制及检验策略
本项目旨在研究水分活度在非无菌药品监测上的应用，通过监测非无菌药品（原辅料、成品及产品稳定
性考察）的水分活度来评价微生物增殖的可能性，作为评价非无菌药品的微生物污染控制和检验策略的
重要依据。应用水分活度控制药品生产过程的微生物生长，评估产品微生物污染的风险，为制药企业低
成本、高时效、高准确度的改善现有微生物检测方式提供科学依据，优化产业升级、节约资源，从而促
进企业的快速发展。
2、为药品监督管理部门提供科学监管策略
科学监管是当前形势的要求，水分活度研究将为药品监督管理部门提供科学监管策略。对于水分活度高
的药品进行重点监管，为药监部门的日常监管提供靶向性，提高监管效能。</t>
  </si>
  <si>
    <t>完成非无菌药品（原辅料、成品及产品稳定性考察）的水分活度检测累计25份。该项目为两年项目，现已完成产品检测，目前正在进行数据分析汇总，将按计划进行预算执行。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</si>
  <si>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</si>
  <si>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</si>
  <si>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</si>
  <si>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</si>
  <si>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</si>
  <si>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</si>
  <si>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</si>
  <si>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</si>
  <si>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</si>
  <si>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</si>
  <si>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</si>
  <si>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分析、测试报告数量</t>
  </si>
  <si>
    <t>≥</t>
  </si>
  <si>
    <t>20</t>
  </si>
  <si>
    <t>份</t>
  </si>
  <si>
    <t>25</t>
  </si>
  <si>
    <t>100.00%</t>
  </si>
  <si>
    <t>20.00</t>
  </si>
  <si>
    <t/>
  </si>
  <si>
    <t>1</t>
  </si>
  <si>
    <t>研究报告数量</t>
  </si>
  <si>
    <t>0</t>
  </si>
  <si>
    <t>0.00%</t>
  </si>
  <si>
    <t>30.00</t>
  </si>
  <si>
    <t>该项目为两年项目，现已完成产品检测，目前正在进行数据分析汇总，将按计划进行预算执行。</t>
  </si>
  <si>
    <t>质量指标</t>
  </si>
  <si>
    <t>国内外核心期刊发表论文数</t>
  </si>
  <si>
    <t>篇</t>
  </si>
  <si>
    <t>效益指标</t>
  </si>
  <si>
    <t>可持续影响</t>
  </si>
  <si>
    <t>支持培养新员工人数</t>
  </si>
  <si>
    <t>人</t>
  </si>
  <si>
    <t>合计</t>
  </si>
  <si>
    <t>100.00</t>
  </si>
  <si>
    <t>44.31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</si>
</sst>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2" fillId="7" borderId="0" applyNumberFormat="0" applyBorder="0" applyAlignment="0" applyProtection="0"/>
    <xf numFmtId="0" fontId="17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8" fillId="10" borderId="0" applyNumberFormat="0" applyBorder="0" applyAlignment="0" applyProtection="0"/>
    <xf numFmtId="0" fontId="21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C16" sqref="C16:D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50000</v>
      </c>
      <c r="D6" s="22">
        <v>50000</v>
      </c>
      <c r="E6" s="22"/>
      <c r="F6" s="22">
        <f>F7+F8+F9</f>
        <v>21526</v>
      </c>
      <c r="G6" s="22"/>
      <c r="H6" s="22"/>
      <c r="I6" s="22"/>
      <c r="J6" s="38" t="s">
        <v>24</v>
      </c>
      <c r="K6" s="30">
        <f>IF(OR(D6=0,D6="0"),0,ROUND(((F7+F8+F9)/D6)*100,2))</f>
        <v>43.05</v>
      </c>
      <c r="L6" s="39">
        <f>ROUND((K6*O6/100),2)</f>
        <v>4.31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50000</v>
      </c>
      <c r="D7" s="22">
        <v>50000</v>
      </c>
      <c r="E7" s="22"/>
      <c r="F7" s="22">
        <v>21526</v>
      </c>
      <c r="G7" s="22"/>
      <c r="H7" s="22"/>
      <c r="I7" s="22"/>
      <c r="J7" s="30"/>
      <c r="K7" s="30">
        <f>IF(OR(D7=0,D7="0"),0,ROUND((F7/D7)*100,2))</f>
        <v>43.05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46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42</v>
      </c>
      <c r="B14" s="29" t="s">
        <v>43</v>
      </c>
      <c r="C14" s="29" t="s">
        <v>53</v>
      </c>
      <c r="D14" s="29"/>
      <c r="E14" s="29" t="s">
        <v>45</v>
      </c>
      <c r="F14" s="30" t="s">
        <v>52</v>
      </c>
      <c r="G14" s="29" t="s">
        <v>47</v>
      </c>
      <c r="H14" s="21" t="s">
        <v>54</v>
      </c>
      <c r="I14" s="21" t="s">
        <v>55</v>
      </c>
      <c r="J14" s="30" t="s">
        <v>56</v>
      </c>
      <c r="K14" s="30" t="s">
        <v>54</v>
      </c>
      <c r="L14" s="42" t="s">
        <v>57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42</v>
      </c>
      <c r="B15" s="29" t="s">
        <v>58</v>
      </c>
      <c r="C15" s="29" t="s">
        <v>59</v>
      </c>
      <c r="D15" s="29"/>
      <c r="E15" s="29" t="s">
        <v>45</v>
      </c>
      <c r="F15" s="30" t="s">
        <v>52</v>
      </c>
      <c r="G15" s="29" t="s">
        <v>60</v>
      </c>
      <c r="H15" s="21" t="s">
        <v>54</v>
      </c>
      <c r="I15" s="21" t="s">
        <v>55</v>
      </c>
      <c r="J15" s="30" t="s">
        <v>50</v>
      </c>
      <c r="K15" s="30" t="s">
        <v>54</v>
      </c>
      <c r="L15" s="42" t="s">
        <v>57</v>
      </c>
      <c r="M15" s="42"/>
      <c r="N15" s="42"/>
      <c r="O15" s="43" t="s">
        <v>52</v>
      </c>
      <c r="P15" s="43" t="s">
        <v>52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52</v>
      </c>
      <c r="G16" s="29" t="s">
        <v>64</v>
      </c>
      <c r="H16" s="21" t="s">
        <v>52</v>
      </c>
      <c r="I16" s="21" t="s">
        <v>49</v>
      </c>
      <c r="J16" s="30" t="s">
        <v>50</v>
      </c>
      <c r="K16" s="30" t="s">
        <v>46</v>
      </c>
      <c r="L16" s="42" t="s">
        <v>51</v>
      </c>
      <c r="M16" s="42"/>
      <c r="N16" s="42"/>
      <c r="O16" s="43" t="s">
        <v>52</v>
      </c>
      <c r="P16" s="43" t="s">
        <v>52</v>
      </c>
    </row>
    <row r="17" spans="1:16" ht="30.75" customHeight="1">
      <c r="A17" s="29" t="s">
        <v>65</v>
      </c>
      <c r="B17" s="29" t="s">
        <v>51</v>
      </c>
      <c r="C17" s="29" t="s">
        <v>51</v>
      </c>
      <c r="D17" s="29"/>
      <c r="E17" s="29" t="s">
        <v>51</v>
      </c>
      <c r="F17" s="30" t="s">
        <v>51</v>
      </c>
      <c r="G17" s="29" t="s">
        <v>51</v>
      </c>
      <c r="H17" s="21" t="s">
        <v>51</v>
      </c>
      <c r="I17" s="21" t="s">
        <v>51</v>
      </c>
      <c r="J17" s="30" t="s">
        <v>66</v>
      </c>
      <c r="K17" s="30" t="s">
        <v>67</v>
      </c>
      <c r="L17" s="42" t="s">
        <v>51</v>
      </c>
      <c r="M17" s="42"/>
      <c r="N17" s="42"/>
      <c r="O17" s="43" t="s">
        <v>51</v>
      </c>
      <c r="P17" s="43" t="s">
        <v>51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未定义</cp:lastModifiedBy>
  <cp:lastPrinted>2022-07-07T08:40:20Z</cp:lastPrinted>
  <dcterms:created xsi:type="dcterms:W3CDTF">2020-12-10T03:06:30Z</dcterms:created>
  <dcterms:modified xsi:type="dcterms:W3CDTF">2023-07-10T07:43:47Z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F2F4A7FFD8BB456DB753D185A96BAA77</vt:lpwstr>
  </property>
</Properties>
</file>